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формы приказ Минэнерго\"/>
    </mc:Choice>
  </mc:AlternateContent>
  <xr:revisionPtr revIDLastSave="0" documentId="13_ncr:1_{287CB783-52B5-4BBB-B92F-545E044BFB1B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3" sheetId="1" r:id="rId1"/>
  </sheets>
  <definedNames>
    <definedName name="_xlnm._FilterDatabase" localSheetId="0" hidden="1">'3'!#REF!</definedName>
    <definedName name="_xlnm.Print_Titles" localSheetId="0">'3'!$14:$19</definedName>
    <definedName name="_xlnm.Print_Area" localSheetId="0">'3'!$A$1:$BN$59</definedName>
  </definedNames>
  <calcPr calcId="181029"/>
</workbook>
</file>

<file path=xl/calcChain.xml><?xml version="1.0" encoding="utf-8"?>
<calcChain xmlns="http://schemas.openxmlformats.org/spreadsheetml/2006/main">
  <c r="BB21" i="1" l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20" i="1"/>
  <c r="BP19" i="1" s="1"/>
  <c r="AU50" i="1"/>
  <c r="AU48" i="1"/>
  <c r="AU44" i="1" s="1"/>
  <c r="AU23" i="1" s="1"/>
  <c r="AU20" i="1" s="1"/>
  <c r="AU26" i="1" s="1"/>
  <c r="AQ48" i="1"/>
  <c r="AQ45" i="1"/>
  <c r="AD55" i="1"/>
  <c r="AD53" i="1"/>
  <c r="AI48" i="1"/>
  <c r="AI44" i="1" s="1"/>
  <c r="AI23" i="1" s="1"/>
  <c r="AI20" i="1" s="1"/>
  <c r="AI26" i="1" s="1"/>
  <c r="AE63" i="1"/>
  <c r="AE58" i="1"/>
  <c r="AE48" i="1"/>
  <c r="AD44" i="1"/>
  <c r="AD23" i="1" s="1"/>
  <c r="AD25" i="1"/>
  <c r="AD24" i="1"/>
  <c r="AD22" i="1"/>
  <c r="AD21" i="1"/>
  <c r="W48" i="1"/>
  <c r="W44" i="1" s="1"/>
  <c r="W23" i="1" s="1"/>
  <c r="W20" i="1" s="1"/>
  <c r="W26" i="1" s="1"/>
  <c r="AQ55" i="1"/>
  <c r="AQ53" i="1" s="1"/>
  <c r="AE53" i="1"/>
  <c r="S55" i="1"/>
  <c r="S53" i="1"/>
  <c r="S48" i="1"/>
  <c r="S45" i="1"/>
  <c r="D58" i="1"/>
  <c r="D25" i="1" s="1"/>
  <c r="D55" i="1"/>
  <c r="D53" i="1"/>
  <c r="D48" i="1"/>
  <c r="D45" i="1"/>
  <c r="AQ58" i="1"/>
  <c r="AQ25" i="1" s="1"/>
  <c r="AQ30" i="1"/>
  <c r="AQ28" i="1" s="1"/>
  <c r="AQ27" i="1" s="1"/>
  <c r="AQ21" i="1" s="1"/>
  <c r="AQ24" i="1"/>
  <c r="AQ22" i="1"/>
  <c r="AE30" i="1"/>
  <c r="AE28" i="1" s="1"/>
  <c r="AE27" i="1" s="1"/>
  <c r="AE21" i="1" s="1"/>
  <c r="AE25" i="1"/>
  <c r="AE24" i="1"/>
  <c r="AE22" i="1"/>
  <c r="W25" i="1"/>
  <c r="W24" i="1"/>
  <c r="W22" i="1"/>
  <c r="W21" i="1"/>
  <c r="S58" i="1"/>
  <c r="S25" i="1" s="1"/>
  <c r="S24" i="1"/>
  <c r="S22" i="1"/>
  <c r="S30" i="1"/>
  <c r="S28" i="1" s="1"/>
  <c r="D24" i="1"/>
  <c r="D30" i="1"/>
  <c r="D28" i="1" s="1"/>
  <c r="D22" i="1"/>
  <c r="BC46" i="1"/>
  <c r="BP46" i="1" s="1"/>
  <c r="AD20" i="1" l="1"/>
  <c r="AD26" i="1" s="1"/>
  <c r="AE44" i="1"/>
  <c r="AE23" i="1" s="1"/>
  <c r="AE20" i="1" s="1"/>
  <c r="S44" i="1"/>
  <c r="S23" i="1" s="1"/>
  <c r="D44" i="1"/>
  <c r="D23" i="1" s="1"/>
  <c r="AQ44" i="1"/>
  <c r="AQ23" i="1" s="1"/>
  <c r="AQ20" i="1" s="1"/>
  <c r="S27" i="1"/>
  <c r="S21" i="1" s="1"/>
  <c r="BC35" i="1"/>
  <c r="BP35" i="1" s="1"/>
  <c r="D27" i="1"/>
  <c r="D21" i="1" s="1"/>
  <c r="AQ26" i="1" l="1"/>
  <c r="AQ62" i="1"/>
  <c r="AE26" i="1"/>
  <c r="AE62" i="1"/>
  <c r="S20" i="1"/>
  <c r="S26" i="1" s="1"/>
  <c r="D20" i="1"/>
  <c r="D26" i="1" l="1"/>
  <c r="D64" i="1"/>
  <c r="BG49" i="1" l="1"/>
  <c r="BG50" i="1"/>
  <c r="BG51" i="1"/>
  <c r="BG52" i="1"/>
  <c r="BC29" i="1"/>
  <c r="BP29" i="1" s="1"/>
  <c r="BC31" i="1"/>
  <c r="BP31" i="1" s="1"/>
  <c r="BC32" i="1"/>
  <c r="BP32" i="1" s="1"/>
  <c r="BC33" i="1"/>
  <c r="BP33" i="1" s="1"/>
  <c r="BC34" i="1"/>
  <c r="BP34" i="1" s="1"/>
  <c r="BC36" i="1"/>
  <c r="BP36" i="1" s="1"/>
  <c r="BC37" i="1"/>
  <c r="BP37" i="1" s="1"/>
  <c r="BC38" i="1"/>
  <c r="BP38" i="1" s="1"/>
  <c r="BC39" i="1"/>
  <c r="BP39" i="1" s="1"/>
  <c r="BC40" i="1"/>
  <c r="BP40" i="1" s="1"/>
  <c r="BC41" i="1"/>
  <c r="BP41" i="1" s="1"/>
  <c r="BC42" i="1"/>
  <c r="BP42" i="1" s="1"/>
  <c r="BC43" i="1"/>
  <c r="BP43" i="1" s="1"/>
  <c r="BC45" i="1"/>
  <c r="BP45" i="1" s="1"/>
  <c r="BC47" i="1"/>
  <c r="BP47" i="1" s="1"/>
  <c r="BC49" i="1"/>
  <c r="BP49" i="1" s="1"/>
  <c r="BC50" i="1"/>
  <c r="BP50" i="1" s="1"/>
  <c r="BC51" i="1"/>
  <c r="BP51" i="1" s="1"/>
  <c r="BC52" i="1"/>
  <c r="BP52" i="1" s="1"/>
  <c r="BC53" i="1"/>
  <c r="BP53" i="1" s="1"/>
  <c r="BC54" i="1"/>
  <c r="BP54" i="1" s="1"/>
  <c r="BC55" i="1"/>
  <c r="BP55" i="1" s="1"/>
  <c r="BC57" i="1"/>
  <c r="BP57" i="1" s="1"/>
  <c r="BC59" i="1"/>
  <c r="BP59" i="1" s="1"/>
  <c r="BC22" i="1" l="1"/>
  <c r="BP22" i="1" s="1"/>
  <c r="BC24" i="1"/>
  <c r="BP24" i="1" s="1"/>
  <c r="BC58" i="1"/>
  <c r="BP58" i="1" s="1"/>
  <c r="BC25" i="1"/>
  <c r="BP25" i="1" s="1"/>
  <c r="BG44" i="1"/>
  <c r="BG48" i="1"/>
  <c r="BC44" i="1"/>
  <c r="BP44" i="1" s="1"/>
  <c r="BC23" i="1"/>
  <c r="BP23" i="1" s="1"/>
  <c r="BC48" i="1"/>
  <c r="BP48" i="1" s="1"/>
  <c r="BC30" i="1"/>
  <c r="BP30" i="1" s="1"/>
  <c r="BC27" i="1"/>
  <c r="BP27" i="1" s="1"/>
  <c r="BC28" i="1"/>
  <c r="BP28" i="1" s="1"/>
  <c r="S62" i="1" l="1"/>
  <c r="BG23" i="1"/>
  <c r="BC21" i="1"/>
  <c r="BP21" i="1" s="1"/>
  <c r="BG20" i="1" l="1"/>
  <c r="BG26" i="1"/>
  <c r="BC26" i="1"/>
  <c r="BP26" i="1" s="1"/>
  <c r="BC20" i="1"/>
  <c r="BP20" i="1" l="1"/>
</calcChain>
</file>

<file path=xl/sharedStrings.xml><?xml version="1.0" encoding="utf-8"?>
<sst xmlns="http://schemas.openxmlformats.org/spreadsheetml/2006/main" count="2405" uniqueCount="185">
  <si>
    <t>Форма 3. План ввода основных средств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</si>
  <si>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</si>
  <si>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</si>
  <si>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</si>
  <si>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</si>
  <si>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</si>
  <si>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</si>
  <si>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</si>
  <si>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</si>
  <si>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Итого за период реализации инвестиционной программы</t>
  </si>
  <si>
    <t>Утвержденный план</t>
  </si>
  <si>
    <t>Факт (Предложение по корректировке утвержденного плана)</t>
  </si>
  <si>
    <t>План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</si>
  <si>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</si>
  <si>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</si>
  <si>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</si>
  <si>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</si>
  <si>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</si>
  <si>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</si>
  <si>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</si>
  <si>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r>
      <t>м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</si>
  <si>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Другое</t>
  </si>
  <si>
    <t>6.1.1</t>
  </si>
  <si>
    <t>6.1.2</t>
  </si>
  <si>
    <t>6.1.3</t>
  </si>
  <si>
    <t>6.1.4</t>
  </si>
  <si>
    <t>6.1.5</t>
  </si>
  <si>
    <t>6.1.6</t>
  </si>
  <si>
    <t>6.2.1</t>
  </si>
  <si>
    <t>6.2.2</t>
  </si>
  <si>
    <t>6.2.3</t>
  </si>
  <si>
    <t>6.2.4</t>
  </si>
  <si>
    <t>6.2.5</t>
  </si>
  <si>
    <t>6.2.6</t>
  </si>
  <si>
    <t>7.1.1</t>
  </si>
  <si>
    <t>7.1.2</t>
  </si>
  <si>
    <t>7.1.3</t>
  </si>
  <si>
    <t>7.1.4</t>
  </si>
  <si>
    <t>7.1.5</t>
  </si>
  <si>
    <t>7.1.6</t>
  </si>
  <si>
    <t>7.2.1</t>
  </si>
  <si>
    <t>7.2.2</t>
  </si>
  <si>
    <t>7.2.3</t>
  </si>
  <si>
    <t>7.2.4</t>
  </si>
  <si>
    <t>7.2.5</t>
  </si>
  <si>
    <t>7.2.6</t>
  </si>
  <si>
    <t>7.3.1</t>
  </si>
  <si>
    <t>7.3.2</t>
  </si>
  <si>
    <t>7.3.3</t>
  </si>
  <si>
    <t>7.3.4</t>
  </si>
  <si>
    <t>7.3.5</t>
  </si>
  <si>
    <t>7.3.6</t>
  </si>
  <si>
    <t>7.4.1</t>
  </si>
  <si>
    <t>7.4.2</t>
  </si>
  <si>
    <t>7.4.3</t>
  </si>
  <si>
    <t>7.4.4</t>
  </si>
  <si>
    <t>7.4.5</t>
  </si>
  <si>
    <t>7.4.6</t>
  </si>
  <si>
    <t>7.5.1</t>
  </si>
  <si>
    <t>7.5.2</t>
  </si>
  <si>
    <t>7.5.3</t>
  </si>
  <si>
    <t>7.5.4</t>
  </si>
  <si>
    <t>7.5.5</t>
  </si>
  <si>
    <t>7.5.6</t>
  </si>
  <si>
    <t>7.6.1</t>
  </si>
  <si>
    <t>7.6.2</t>
  </si>
  <si>
    <t>7.6.3</t>
  </si>
  <si>
    <t>7.6.4</t>
  </si>
  <si>
    <t>7.6.5</t>
  </si>
  <si>
    <t>7.6.6</t>
  </si>
  <si>
    <t>8.1.1</t>
  </si>
  <si>
    <t>8.1.2</t>
  </si>
  <si>
    <t>8.1.3</t>
  </si>
  <si>
    <t>8.1.4</t>
  </si>
  <si>
    <t>8.1.5</t>
  </si>
  <si>
    <t>8.1.6</t>
  </si>
  <si>
    <t>8.2.1</t>
  </si>
  <si>
    <t>8.2.2</t>
  </si>
  <si>
    <t>8.2.3</t>
  </si>
  <si>
    <t>8.2.4</t>
  </si>
  <si>
    <t>8.2.5</t>
  </si>
  <si>
    <t>8.2.6</t>
  </si>
  <si>
    <t>9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</si>
  <si>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</si>
  <si>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</si>
  <si>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</si>
  <si>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</si>
  <si>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</si>
  <si>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</si>
  <si>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</si>
  <si>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</si>
  <si>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</si>
  <si>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</si>
  <si>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</si>
  <si>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</si>
  <si>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</si>
  <si>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</si>
  <si>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</si>
  <si>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</si>
  <si>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</si>
  <si>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</si>
  <si>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</si>
  <si>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</si>
  <si>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</si>
  <si>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</si>
  <si>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</si>
  <si>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</si>
  <si>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</si>
  <si>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</si>
  <si>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</si>
  <si>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</si>
  <si>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</si>
  <si>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</si>
  <si>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</si>
  <si>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</si>
  <si>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</si>
  <si>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</si>
  <si>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</si>
  <si>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</si>
  <si>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</si>
  <si>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</si>
  <si>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</si>
  <si>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</si>
  <si>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Г</t>
  </si>
  <si>
    <t>Костромская область:</t>
  </si>
  <si>
    <t>1.1.1.2.1</t>
  </si>
  <si>
    <t>1.1.1.2.2</t>
  </si>
  <si>
    <t>1.1.1.2.3</t>
  </si>
  <si>
    <t>1.1.1.2.4</t>
  </si>
  <si>
    <t>1.1.1.2.5</t>
  </si>
  <si>
    <t>1.1.1.2.6</t>
  </si>
  <si>
    <t>1.1.1.2.7</t>
  </si>
  <si>
    <t>1.1.1.2.8</t>
  </si>
  <si>
    <t>1.1.1.2.9</t>
  </si>
  <si>
    <t>1.1.1.2.10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</si>
  <si>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</si>
  <si>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</si>
  <si>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1.3.3.2</t>
  </si>
  <si>
    <t>1.3.3.3</t>
  </si>
  <si>
    <t>1.3.3.4</t>
  </si>
  <si>
    <t>1.5.1</t>
  </si>
  <si>
    <t>Создание интеллектуальной системы учета электрической энергии (мощности) в многоквартирных домах</t>
  </si>
  <si>
    <t>нд</t>
  </si>
  <si>
    <t>шт.</t>
  </si>
  <si>
    <t xml:space="preserve">Покупка автомобилей LADA Niva </t>
  </si>
  <si>
    <t>Покупка персональных компьютеров (ПК  c Windows 10 pro64, монитор, клавиатура+мышь)</t>
  </si>
  <si>
    <t>Покупка серверного оборудования</t>
  </si>
  <si>
    <t>Год раскрытия информации: 2024 год</t>
  </si>
  <si>
    <t>1.3.1.1</t>
  </si>
  <si>
    <t>O_KSK_1.1</t>
  </si>
  <si>
    <t xml:space="preserve">Строительство офисного здания представительства  по адресу: Костромская область, г.Кологрив, ул.Ладыженского, в районе дома № 3 </t>
  </si>
  <si>
    <t>O_KSK_1.7</t>
  </si>
  <si>
    <t>Принятие основных средств и нематериальных активов к бухгалтерскому учету в год (2024)</t>
  </si>
  <si>
    <t>Решение отсутствует</t>
  </si>
  <si>
    <t>Реконструкция офисного здания представительства, по адресу:  п. Сусанино, ул. К.Маркса, д. 20</t>
  </si>
  <si>
    <t>Реконструкция офисного здания представительства по адресу:Костромская обл.,  с. Пыщуг, ул. Советская, д. 7</t>
  </si>
  <si>
    <t>O_KSK_1.2</t>
  </si>
  <si>
    <t>Реконструкция гаража представительства по адресу: Костромская обл., г.Нерехта, ул. Свердлова, 9</t>
  </si>
  <si>
    <t>O_KSK_1.3</t>
  </si>
  <si>
    <t>Реконструкция офисного здания представительства  по адресу: г.Нерехта, ул.Орехова, д.5</t>
  </si>
  <si>
    <t>O_KSK_1.4</t>
  </si>
  <si>
    <t>Реконструкция гаражных боксов по адресу: Костромская обл., п.гт. Кадый, ул. Новая, д.4а</t>
  </si>
  <si>
    <t>O_KSK_1.5</t>
  </si>
  <si>
    <t xml:space="preserve">Реконструкция офисного здания представительства  по адресу: Костромская область,Антроповский р-н, пос. Антропово, ул.Свободы, д.7. </t>
  </si>
  <si>
    <t>O_KSK_1.6</t>
  </si>
  <si>
    <t>Реконструкция офисного здания представительства по адресу: Костромская область, г.Шарья, ул.Центральная, дом 13</t>
  </si>
  <si>
    <t>O_KSK_1.8</t>
  </si>
  <si>
    <t>Реконструкция кровельного покрытия офисного здания по адресу: г.Кострома, пр.Мира, 37-39-28</t>
  </si>
  <si>
    <t>O_KSK_1.9</t>
  </si>
  <si>
    <t>Реконструкция офисного здания представительства по адресу: : Костромская область, Нейский р-н., г. Нея, ул. Любимова д. 90.</t>
  </si>
  <si>
    <t>O_KSK_1.10</t>
  </si>
  <si>
    <t>Реконструкция офисного здания представительства  по адресу: Костромская олл, Солигалический р-н,  г. Солигалич, ул. Карла Либкнехта, д. 25/15</t>
  </si>
  <si>
    <t>O_KSK_1.11</t>
  </si>
  <si>
    <t>O_KSK_2.1</t>
  </si>
  <si>
    <t>O_KSK_3.1</t>
  </si>
  <si>
    <t>O_KSK_3.2</t>
  </si>
  <si>
    <t xml:space="preserve">Покупка многофункциональных устройств </t>
  </si>
  <si>
    <t>O_KSK_3.3</t>
  </si>
  <si>
    <t>1.3.4.2.1</t>
  </si>
  <si>
    <t>Неисключительное право на
ПО "Пирамида 2.0"
(Обновление)</t>
  </si>
  <si>
    <t>O_KSK_3.4</t>
  </si>
  <si>
    <t>O_KSK_5.1</t>
  </si>
  <si>
    <t>2025 год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</si>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</sst>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_ ;[Red]\-#,##0.000\ "/>
    <numFmt numFmtId="170" formatCode="#,##0.0000000"/>
    <numFmt numFmtId="171" formatCode="#,##0.00000_ ;[Red]\-#,##0.00000\ "/>
    <numFmt numFmtId="172" formatCode="#,##0.00000"/>
    <numFmt numFmtId="173" formatCode="#,##0.0000000_ ;[Red]\-#,##0.0000000\ "/>
    <numFmt numFmtId="174" formatCode="#,##0.00000000_ ;[Red]\-#,##0.00000000\ "/>
    <numFmt numFmtId="175" formatCode="#,##0.000000000_ ;[Red]\-#,##0.000000000\ "/>
    <numFmt numFmtId="176" formatCode="#,##0.00000000"/>
    <numFmt numFmtId="177" formatCode="#,##0.000000"/>
    <numFmt numFmtId="178" formatCode="0.00000000"/>
    <numFmt numFmtId="179" formatCode="#,##0.0"/>
    <numFmt numFmtId="180" formatCode="#,##0.0000000000000_ ;[Red]\-#,##0.0000000000000\ "/>
  </numFmts>
  <fonts count="38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4" fillId="0" borderId="0"/>
    <xf numFmtId="0" fontId="16" fillId="0" borderId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6" borderId="0" applyNumberFormat="0" applyBorder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0" borderId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20" borderId="0" applyNumberFormat="0" applyBorder="0" applyAlignment="0" applyProtection="0"/>
    <xf numFmtId="0" fontId="20" fillId="8" borderId="14" applyNumberFormat="0" applyAlignment="0" applyProtection="0"/>
    <xf numFmtId="0" fontId="21" fillId="21" borderId="15" applyNumberFormat="0" applyAlignment="0" applyProtection="0"/>
    <xf numFmtId="0" fontId="22" fillId="21" borderId="14" applyNumberFormat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9" applyNumberFormat="0" applyFill="0" applyAlignment="0" applyProtection="0"/>
    <xf numFmtId="0" fontId="27" fillId="22" borderId="20" applyNumberFormat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0" borderId="0"/>
    <xf numFmtId="0" fontId="16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7" fillId="24" borderId="21" applyNumberFormat="0" applyFont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22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</cellStyleXfs>
  <cellXfs count="83">
    <xf numFmtId="0" fontId="0" fillId="0" borderId="0" xfId="0"/>
    <xf numFmtId="0" fontId="2" fillId="0" borderId="0" xfId="0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1" fillId="0" borderId="0" xfId="2" applyFont="1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vertical="center"/>
    </xf>
    <xf numFmtId="0" fontId="6" fillId="0" borderId="0" xfId="4" applyFont="1"/>
    <xf numFmtId="0" fontId="5" fillId="0" borderId="0" xfId="5" applyFont="1" applyAlignment="1">
      <alignment vertical="center"/>
    </xf>
    <xf numFmtId="0" fontId="11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11" fillId="0" borderId="3" xfId="5" applyFont="1" applyBorder="1" applyAlignment="1">
      <alignment horizontal="center" vertical="center" textRotation="90" wrapText="1"/>
    </xf>
    <xf numFmtId="0" fontId="11" fillId="0" borderId="3" xfId="5" applyFont="1" applyBorder="1" applyAlignment="1">
      <alignment horizontal="center" vertical="center"/>
    </xf>
    <xf numFmtId="49" fontId="11" fillId="0" borderId="3" xfId="5" applyNumberFormat="1" applyFont="1" applyBorder="1" applyAlignment="1">
      <alignment horizontal="center" vertical="center"/>
    </xf>
    <xf numFmtId="49" fontId="14" fillId="2" borderId="3" xfId="3" applyNumberFormat="1" applyFont="1" applyFill="1" applyBorder="1" applyAlignment="1">
      <alignment horizontal="center" vertical="center"/>
    </xf>
    <xf numFmtId="0" fontId="14" fillId="2" borderId="3" xfId="3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15" fillId="0" borderId="0" xfId="0" applyFont="1"/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49" fontId="0" fillId="0" borderId="3" xfId="0" applyNumberFormat="1" applyBorder="1" applyAlignment="1">
      <alignment horizontal="center"/>
    </xf>
    <xf numFmtId="168" fontId="6" fillId="2" borderId="3" xfId="0" applyNumberFormat="1" applyFont="1" applyFill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0" fillId="0" borderId="10" xfId="0" applyNumberFormat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9" fontId="6" fillId="2" borderId="3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170" fontId="2" fillId="0" borderId="0" xfId="0" applyNumberFormat="1" applyFont="1"/>
    <xf numFmtId="168" fontId="0" fillId="0" borderId="3" xfId="0" applyNumberFormat="1" applyBorder="1" applyAlignment="1">
      <alignment horizontal="center" vertical="center"/>
    </xf>
    <xf numFmtId="171" fontId="2" fillId="0" borderId="0" xfId="0" applyNumberFormat="1" applyFont="1"/>
    <xf numFmtId="171" fontId="15" fillId="0" borderId="0" xfId="0" applyNumberFormat="1" applyFont="1"/>
    <xf numFmtId="172" fontId="2" fillId="0" borderId="0" xfId="0" applyNumberFormat="1" applyFont="1"/>
    <xf numFmtId="169" fontId="2" fillId="0" borderId="0" xfId="0" applyNumberFormat="1" applyFont="1"/>
    <xf numFmtId="4" fontId="2" fillId="0" borderId="0" xfId="0" applyNumberFormat="1" applyFont="1"/>
    <xf numFmtId="173" fontId="2" fillId="0" borderId="0" xfId="0" applyNumberFormat="1" applyFont="1"/>
    <xf numFmtId="174" fontId="2" fillId="0" borderId="0" xfId="0" applyNumberFormat="1" applyFont="1"/>
    <xf numFmtId="175" fontId="2" fillId="0" borderId="0" xfId="0" applyNumberFormat="1" applyFont="1"/>
    <xf numFmtId="176" fontId="2" fillId="0" borderId="0" xfId="0" applyNumberFormat="1" applyFont="1"/>
    <xf numFmtId="168" fontId="6" fillId="0" borderId="10" xfId="0" applyNumberFormat="1" applyFont="1" applyBorder="1" applyAlignment="1">
      <alignment horizontal="center" vertical="center"/>
    </xf>
    <xf numFmtId="178" fontId="2" fillId="0" borderId="0" xfId="0" applyNumberFormat="1" applyFont="1"/>
    <xf numFmtId="177" fontId="2" fillId="0" borderId="0" xfId="0" applyNumberFormat="1" applyFont="1"/>
    <xf numFmtId="179" fontId="2" fillId="0" borderId="3" xfId="0" applyNumberFormat="1" applyFont="1" applyBorder="1" applyAlignment="1">
      <alignment horizontal="center" vertical="center"/>
    </xf>
    <xf numFmtId="0" fontId="12" fillId="0" borderId="0" xfId="0" applyFont="1"/>
    <xf numFmtId="168" fontId="6" fillId="2" borderId="0" xfId="0" applyNumberFormat="1" applyFont="1" applyFill="1" applyAlignment="1">
      <alignment horizontal="center" vertical="center"/>
    </xf>
    <xf numFmtId="180" fontId="2" fillId="0" borderId="0" xfId="0" applyNumberFormat="1" applyFont="1"/>
    <xf numFmtId="0" fontId="12" fillId="0" borderId="0" xfId="0" applyFont="1" applyAlignment="1">
      <alignment horizontal="center"/>
    </xf>
    <xf numFmtId="0" fontId="11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7" xfId="5" applyFont="1" applyBorder="1" applyAlignment="1">
      <alignment horizontal="center" vertical="center"/>
    </xf>
    <xf numFmtId="0" fontId="11" fillId="0" borderId="8" xfId="5" applyFont="1" applyBorder="1" applyAlignment="1">
      <alignment horizontal="center" vertical="center"/>
    </xf>
    <xf numFmtId="0" fontId="11" fillId="0" borderId="2" xfId="5" applyFont="1" applyBorder="1" applyAlignment="1">
      <alignment horizontal="center" vertical="center" wrapText="1"/>
    </xf>
    <xf numFmtId="0" fontId="11" fillId="0" borderId="10" xfId="5" applyFont="1" applyBorder="1" applyAlignment="1">
      <alignment horizontal="center" vertical="center" wrapText="1"/>
    </xf>
    <xf numFmtId="0" fontId="11" fillId="0" borderId="13" xfId="5" applyFont="1" applyBorder="1" applyAlignment="1">
      <alignment horizontal="center" vertical="center" wrapText="1"/>
    </xf>
    <xf numFmtId="0" fontId="11" fillId="0" borderId="7" xfId="5" applyFont="1" applyBorder="1" applyAlignment="1">
      <alignment horizontal="center" vertical="center" wrapText="1"/>
    </xf>
    <xf numFmtId="0" fontId="11" fillId="0" borderId="8" xfId="5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1" fillId="0" borderId="9" xfId="5" applyFont="1" applyBorder="1" applyAlignment="1">
      <alignment horizontal="center" vertical="center" wrapText="1"/>
    </xf>
    <xf numFmtId="0" fontId="5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6" fillId="0" borderId="1" xfId="4" applyFont="1" applyBorder="1" applyAlignment="1">
      <alignment horizontal="center"/>
    </xf>
    <xf numFmtId="0" fontId="11" fillId="0" borderId="4" xfId="5" applyFont="1" applyBorder="1" applyAlignment="1">
      <alignment horizontal="center" vertical="center" wrapText="1"/>
    </xf>
    <xf numFmtId="0" fontId="11" fillId="0" borderId="5" xfId="5" applyFont="1" applyBorder="1" applyAlignment="1">
      <alignment horizontal="center" vertical="center" wrapText="1"/>
    </xf>
    <xf numFmtId="0" fontId="11" fillId="0" borderId="6" xfId="5" applyFont="1" applyBorder="1" applyAlignment="1">
      <alignment horizontal="center" vertical="center" wrapText="1"/>
    </xf>
    <xf numFmtId="0" fontId="11" fillId="0" borderId="11" xfId="5" applyFont="1" applyBorder="1" applyAlignment="1">
      <alignment horizontal="center" vertical="center" wrapText="1"/>
    </xf>
    <xf numFmtId="0" fontId="11" fillId="0" borderId="1" xfId="5" applyFont="1" applyBorder="1" applyAlignment="1">
      <alignment horizontal="center" vertical="center" wrapText="1"/>
    </xf>
    <xf numFmtId="0" fontId="11" fillId="0" borderId="12" xfId="5" applyFont="1" applyBorder="1" applyAlignment="1">
      <alignment horizontal="center" vertical="center" wrapText="1"/>
    </xf>
  </cellXfs>
  <cellStyles count="232">
    <cellStyle name="20% - Акцент1 2" xfId="7" xr:uid="{00000000-0005-0000-0000-000000000000}"/>
    <cellStyle name="20% - Акцент2 2" xfId="8" xr:uid="{00000000-0005-0000-0000-000001000000}"/>
    <cellStyle name="20% - Акцент3 2" xfId="9" xr:uid="{00000000-0005-0000-0000-000002000000}"/>
    <cellStyle name="20% - Акцент4 2" xfId="10" xr:uid="{00000000-0005-0000-0000-000003000000}"/>
    <cellStyle name="20% - Акцент5 2" xfId="11" xr:uid="{00000000-0005-0000-0000-000004000000}"/>
    <cellStyle name="20% - Акцент6 2" xfId="12" xr:uid="{00000000-0005-0000-0000-000005000000}"/>
    <cellStyle name="40% - Акцент1 2" xfId="13" xr:uid="{00000000-0005-0000-0000-000006000000}"/>
    <cellStyle name="40% - Акцент2 2" xfId="14" xr:uid="{00000000-0005-0000-0000-000007000000}"/>
    <cellStyle name="40% - Акцент3 2" xfId="15" xr:uid="{00000000-0005-0000-0000-000008000000}"/>
    <cellStyle name="40% - Акцент4 2" xfId="16" xr:uid="{00000000-0005-0000-0000-000009000000}"/>
    <cellStyle name="40% - Акцент5 2" xfId="17" xr:uid="{00000000-0005-0000-0000-00000A000000}"/>
    <cellStyle name="40% - Акцент6 2" xfId="18" xr:uid="{00000000-0005-0000-0000-00000B000000}"/>
    <cellStyle name="60% - Акцент1 2" xfId="19" xr:uid="{00000000-0005-0000-0000-00000C000000}"/>
    <cellStyle name="60% - Акцент2 2" xfId="20" xr:uid="{00000000-0005-0000-0000-00000D000000}"/>
    <cellStyle name="60% - Акцент3 2" xfId="21" xr:uid="{00000000-0005-0000-0000-00000E000000}"/>
    <cellStyle name="60% - Акцент4 2" xfId="22" xr:uid="{00000000-0005-0000-0000-00000F000000}"/>
    <cellStyle name="60% - Акцент5 2" xfId="23" xr:uid="{00000000-0005-0000-0000-000010000000}"/>
    <cellStyle name="60% - Акцент6 2" xfId="24" xr:uid="{00000000-0005-0000-0000-000011000000}"/>
    <cellStyle name="Normal 2" xfId="25" xr:uid="{00000000-0005-0000-0000-000012000000}"/>
    <cellStyle name="Акцент1 2" xfId="26" xr:uid="{00000000-0005-0000-0000-000013000000}"/>
    <cellStyle name="Акцент2 2" xfId="27" xr:uid="{00000000-0005-0000-0000-000014000000}"/>
    <cellStyle name="Акцент3 2" xfId="28" xr:uid="{00000000-0005-0000-0000-000015000000}"/>
    <cellStyle name="Акцент4 2" xfId="29" xr:uid="{00000000-0005-0000-0000-000016000000}"/>
    <cellStyle name="Акцент5 2" xfId="30" xr:uid="{00000000-0005-0000-0000-000017000000}"/>
    <cellStyle name="Акцент6 2" xfId="31" xr:uid="{00000000-0005-0000-0000-000018000000}"/>
    <cellStyle name="Ввод  2" xfId="32" xr:uid="{00000000-0005-0000-0000-000019000000}"/>
    <cellStyle name="Вывод 2" xfId="33" xr:uid="{00000000-0005-0000-0000-00001A000000}"/>
    <cellStyle name="Вычисление 2" xfId="34" xr:uid="{00000000-0005-0000-0000-00001B000000}"/>
    <cellStyle name="Заголовок 1 2" xfId="35" xr:uid="{00000000-0005-0000-0000-00001C000000}"/>
    <cellStyle name="Заголовок 2 2" xfId="36" xr:uid="{00000000-0005-0000-0000-00001D000000}"/>
    <cellStyle name="Заголовок 3 2" xfId="37" xr:uid="{00000000-0005-0000-0000-00001E000000}"/>
    <cellStyle name="Заголовок 4 2" xfId="38" xr:uid="{00000000-0005-0000-0000-00001F000000}"/>
    <cellStyle name="Итог 2" xfId="39" xr:uid="{00000000-0005-0000-0000-000020000000}"/>
    <cellStyle name="Контрольная ячейка 2" xfId="40" xr:uid="{00000000-0005-0000-0000-000021000000}"/>
    <cellStyle name="Название 2" xfId="41" xr:uid="{00000000-0005-0000-0000-000022000000}"/>
    <cellStyle name="Нейтральный 2" xfId="42" xr:uid="{00000000-0005-0000-0000-000023000000}"/>
    <cellStyle name="Обычный" xfId="0" builtinId="0"/>
    <cellStyle name="Обычный 12 2" xfId="43" xr:uid="{00000000-0005-0000-0000-000025000000}"/>
    <cellStyle name="Обычный 2" xfId="6" xr:uid="{00000000-0005-0000-0000-000026000000}"/>
    <cellStyle name="Обычный 2 26 2" xfId="44" xr:uid="{00000000-0005-0000-0000-000027000000}"/>
    <cellStyle name="Обычный 3" xfId="1" xr:uid="{00000000-0005-0000-0000-000028000000}"/>
    <cellStyle name="Обычный 3 2" xfId="45" xr:uid="{00000000-0005-0000-0000-000029000000}"/>
    <cellStyle name="Обычный 3 2 2 2" xfId="46" xr:uid="{00000000-0005-0000-0000-00002A000000}"/>
    <cellStyle name="Обычный 3 21" xfId="47" xr:uid="{00000000-0005-0000-0000-00002B000000}"/>
    <cellStyle name="Обычный 4" xfId="2" xr:uid="{00000000-0005-0000-0000-00002C000000}"/>
    <cellStyle name="Обычный 4 2" xfId="48" xr:uid="{00000000-0005-0000-0000-00002D000000}"/>
    <cellStyle name="Обычный 5" xfId="5" xr:uid="{00000000-0005-0000-0000-00002E000000}"/>
    <cellStyle name="Обычный 6" xfId="49" xr:uid="{00000000-0005-0000-0000-00002F000000}"/>
    <cellStyle name="Обычный 6 2" xfId="50" xr:uid="{00000000-0005-0000-0000-000030000000}"/>
    <cellStyle name="Обычный 6 2 2" xfId="51" xr:uid="{00000000-0005-0000-0000-000031000000}"/>
    <cellStyle name="Обычный 6 2 2 2" xfId="52" xr:uid="{00000000-0005-0000-0000-000032000000}"/>
    <cellStyle name="Обычный 6 2 2 2 2" xfId="53" xr:uid="{00000000-0005-0000-0000-000033000000}"/>
    <cellStyle name="Обычный 6 2 2 2 2 2" xfId="54" xr:uid="{00000000-0005-0000-0000-000034000000}"/>
    <cellStyle name="Обычный 6 2 2 2 2 2 2" xfId="55" xr:uid="{00000000-0005-0000-0000-000035000000}"/>
    <cellStyle name="Обычный 6 2 2 2 2 2 3" xfId="56" xr:uid="{00000000-0005-0000-0000-000036000000}"/>
    <cellStyle name="Обычный 6 2 2 2 2 3" xfId="57" xr:uid="{00000000-0005-0000-0000-000037000000}"/>
    <cellStyle name="Обычный 6 2 2 2 2 4" xfId="58" xr:uid="{00000000-0005-0000-0000-000038000000}"/>
    <cellStyle name="Обычный 6 2 2 2 3" xfId="59" xr:uid="{00000000-0005-0000-0000-000039000000}"/>
    <cellStyle name="Обычный 6 2 2 2 3 2" xfId="60" xr:uid="{00000000-0005-0000-0000-00003A000000}"/>
    <cellStyle name="Обычный 6 2 2 2 3 3" xfId="61" xr:uid="{00000000-0005-0000-0000-00003B000000}"/>
    <cellStyle name="Обычный 6 2 2 2 4" xfId="62" xr:uid="{00000000-0005-0000-0000-00003C000000}"/>
    <cellStyle name="Обычный 6 2 2 2 5" xfId="63" xr:uid="{00000000-0005-0000-0000-00003D000000}"/>
    <cellStyle name="Обычный 6 2 2 3" xfId="64" xr:uid="{00000000-0005-0000-0000-00003E000000}"/>
    <cellStyle name="Обычный 6 2 2 3 2" xfId="65" xr:uid="{00000000-0005-0000-0000-00003F000000}"/>
    <cellStyle name="Обычный 6 2 2 3 2 2" xfId="66" xr:uid="{00000000-0005-0000-0000-000040000000}"/>
    <cellStyle name="Обычный 6 2 2 3 2 3" xfId="67" xr:uid="{00000000-0005-0000-0000-000041000000}"/>
    <cellStyle name="Обычный 6 2 2 3 3" xfId="68" xr:uid="{00000000-0005-0000-0000-000042000000}"/>
    <cellStyle name="Обычный 6 2 2 3 4" xfId="69" xr:uid="{00000000-0005-0000-0000-000043000000}"/>
    <cellStyle name="Обычный 6 2 2 4" xfId="70" xr:uid="{00000000-0005-0000-0000-000044000000}"/>
    <cellStyle name="Обычный 6 2 2 4 2" xfId="71" xr:uid="{00000000-0005-0000-0000-000045000000}"/>
    <cellStyle name="Обычный 6 2 2 4 2 2" xfId="72" xr:uid="{00000000-0005-0000-0000-000046000000}"/>
    <cellStyle name="Обычный 6 2 2 4 2 3" xfId="73" xr:uid="{00000000-0005-0000-0000-000047000000}"/>
    <cellStyle name="Обычный 6 2 2 4 3" xfId="74" xr:uid="{00000000-0005-0000-0000-000048000000}"/>
    <cellStyle name="Обычный 6 2 2 4 4" xfId="75" xr:uid="{00000000-0005-0000-0000-000049000000}"/>
    <cellStyle name="Обычный 6 2 2 5" xfId="76" xr:uid="{00000000-0005-0000-0000-00004A000000}"/>
    <cellStyle name="Обычный 6 2 2 5 2" xfId="77" xr:uid="{00000000-0005-0000-0000-00004B000000}"/>
    <cellStyle name="Обычный 6 2 2 5 3" xfId="78" xr:uid="{00000000-0005-0000-0000-00004C000000}"/>
    <cellStyle name="Обычный 6 2 2 6" xfId="79" xr:uid="{00000000-0005-0000-0000-00004D000000}"/>
    <cellStyle name="Обычный 6 2 2 7" xfId="80" xr:uid="{00000000-0005-0000-0000-00004E000000}"/>
    <cellStyle name="Обычный 6 2 2 8" xfId="81" xr:uid="{00000000-0005-0000-0000-00004F000000}"/>
    <cellStyle name="Обычный 6 2 3" xfId="82" xr:uid="{00000000-0005-0000-0000-000050000000}"/>
    <cellStyle name="Обычный 6 2 3 2" xfId="83" xr:uid="{00000000-0005-0000-0000-000051000000}"/>
    <cellStyle name="Обычный 6 2 3 2 2" xfId="84" xr:uid="{00000000-0005-0000-0000-000052000000}"/>
    <cellStyle name="Обычный 6 2 3 2 2 2" xfId="85" xr:uid="{00000000-0005-0000-0000-000053000000}"/>
    <cellStyle name="Обычный 6 2 3 2 2 2 2" xfId="86" xr:uid="{00000000-0005-0000-0000-000054000000}"/>
    <cellStyle name="Обычный 6 2 3 2 2 2 3" xfId="87" xr:uid="{00000000-0005-0000-0000-000055000000}"/>
    <cellStyle name="Обычный 6 2 3 2 2 3" xfId="88" xr:uid="{00000000-0005-0000-0000-000056000000}"/>
    <cellStyle name="Обычный 6 2 3 2 2 4" xfId="89" xr:uid="{00000000-0005-0000-0000-000057000000}"/>
    <cellStyle name="Обычный 6 2 3 2 3" xfId="90" xr:uid="{00000000-0005-0000-0000-000058000000}"/>
    <cellStyle name="Обычный 6 2 3 2 3 2" xfId="91" xr:uid="{00000000-0005-0000-0000-000059000000}"/>
    <cellStyle name="Обычный 6 2 3 2 3 3" xfId="92" xr:uid="{00000000-0005-0000-0000-00005A000000}"/>
    <cellStyle name="Обычный 6 2 3 2 4" xfId="93" xr:uid="{00000000-0005-0000-0000-00005B000000}"/>
    <cellStyle name="Обычный 6 2 3 2 5" xfId="94" xr:uid="{00000000-0005-0000-0000-00005C000000}"/>
    <cellStyle name="Обычный 6 2 3 3" xfId="95" xr:uid="{00000000-0005-0000-0000-00005D000000}"/>
    <cellStyle name="Обычный 6 2 3 3 2" xfId="96" xr:uid="{00000000-0005-0000-0000-00005E000000}"/>
    <cellStyle name="Обычный 6 2 3 3 2 2" xfId="97" xr:uid="{00000000-0005-0000-0000-00005F000000}"/>
    <cellStyle name="Обычный 6 2 3 3 2 3" xfId="98" xr:uid="{00000000-0005-0000-0000-000060000000}"/>
    <cellStyle name="Обычный 6 2 3 3 3" xfId="99" xr:uid="{00000000-0005-0000-0000-000061000000}"/>
    <cellStyle name="Обычный 6 2 3 3 4" xfId="100" xr:uid="{00000000-0005-0000-0000-000062000000}"/>
    <cellStyle name="Обычный 6 2 3 4" xfId="101" xr:uid="{00000000-0005-0000-0000-000063000000}"/>
    <cellStyle name="Обычный 6 2 3 4 2" xfId="102" xr:uid="{00000000-0005-0000-0000-000064000000}"/>
    <cellStyle name="Обычный 6 2 3 4 2 2" xfId="103" xr:uid="{00000000-0005-0000-0000-000065000000}"/>
    <cellStyle name="Обычный 6 2 3 4 2 3" xfId="104" xr:uid="{00000000-0005-0000-0000-000066000000}"/>
    <cellStyle name="Обычный 6 2 3 4 3" xfId="105" xr:uid="{00000000-0005-0000-0000-000067000000}"/>
    <cellStyle name="Обычный 6 2 3 4 4" xfId="106" xr:uid="{00000000-0005-0000-0000-000068000000}"/>
    <cellStyle name="Обычный 6 2 3 5" xfId="107" xr:uid="{00000000-0005-0000-0000-000069000000}"/>
    <cellStyle name="Обычный 6 2 3 5 2" xfId="108" xr:uid="{00000000-0005-0000-0000-00006A000000}"/>
    <cellStyle name="Обычный 6 2 3 5 3" xfId="109" xr:uid="{00000000-0005-0000-0000-00006B000000}"/>
    <cellStyle name="Обычный 6 2 3 6" xfId="110" xr:uid="{00000000-0005-0000-0000-00006C000000}"/>
    <cellStyle name="Обычный 6 2 3 7" xfId="111" xr:uid="{00000000-0005-0000-0000-00006D000000}"/>
    <cellStyle name="Обычный 6 2 3 8" xfId="112" xr:uid="{00000000-0005-0000-0000-00006E000000}"/>
    <cellStyle name="Обычный 6 2 3 9" xfId="113" xr:uid="{00000000-0005-0000-0000-00006F000000}"/>
    <cellStyle name="Обычный 6 2 4" xfId="114" xr:uid="{00000000-0005-0000-0000-000070000000}"/>
    <cellStyle name="Обычный 6 2 4 2" xfId="115" xr:uid="{00000000-0005-0000-0000-000071000000}"/>
    <cellStyle name="Обычный 6 2 4 2 2" xfId="116" xr:uid="{00000000-0005-0000-0000-000072000000}"/>
    <cellStyle name="Обычный 6 2 4 2 3" xfId="117" xr:uid="{00000000-0005-0000-0000-000073000000}"/>
    <cellStyle name="Обычный 6 2 4 3" xfId="118" xr:uid="{00000000-0005-0000-0000-000074000000}"/>
    <cellStyle name="Обычный 6 2 4 4" xfId="119" xr:uid="{00000000-0005-0000-0000-000075000000}"/>
    <cellStyle name="Обычный 6 2 5" xfId="120" xr:uid="{00000000-0005-0000-0000-000076000000}"/>
    <cellStyle name="Обычный 6 2 5 2" xfId="121" xr:uid="{00000000-0005-0000-0000-000077000000}"/>
    <cellStyle name="Обычный 6 2 5 2 2" xfId="122" xr:uid="{00000000-0005-0000-0000-000078000000}"/>
    <cellStyle name="Обычный 6 2 5 2 3" xfId="123" xr:uid="{00000000-0005-0000-0000-000079000000}"/>
    <cellStyle name="Обычный 6 2 5 3" xfId="124" xr:uid="{00000000-0005-0000-0000-00007A000000}"/>
    <cellStyle name="Обычный 6 2 5 4" xfId="125" xr:uid="{00000000-0005-0000-0000-00007B000000}"/>
    <cellStyle name="Обычный 6 2 6" xfId="126" xr:uid="{00000000-0005-0000-0000-00007C000000}"/>
    <cellStyle name="Обычный 6 2 6 2" xfId="127" xr:uid="{00000000-0005-0000-0000-00007D000000}"/>
    <cellStyle name="Обычный 6 2 6 3" xfId="128" xr:uid="{00000000-0005-0000-0000-00007E000000}"/>
    <cellStyle name="Обычный 6 2 7" xfId="129" xr:uid="{00000000-0005-0000-0000-00007F000000}"/>
    <cellStyle name="Обычный 6 2 8" xfId="130" xr:uid="{00000000-0005-0000-0000-000080000000}"/>
    <cellStyle name="Обычный 6 2 9" xfId="131" xr:uid="{00000000-0005-0000-0000-000081000000}"/>
    <cellStyle name="Обычный 6 3" xfId="132" xr:uid="{00000000-0005-0000-0000-000082000000}"/>
    <cellStyle name="Обычный 6 3 2" xfId="133" xr:uid="{00000000-0005-0000-0000-000083000000}"/>
    <cellStyle name="Обычный 6 3 2 2" xfId="134" xr:uid="{00000000-0005-0000-0000-000084000000}"/>
    <cellStyle name="Обычный 6 3 2 3" xfId="135" xr:uid="{00000000-0005-0000-0000-000085000000}"/>
    <cellStyle name="Обычный 6 3 3" xfId="136" xr:uid="{00000000-0005-0000-0000-000086000000}"/>
    <cellStyle name="Обычный 6 3 4" xfId="137" xr:uid="{00000000-0005-0000-0000-000087000000}"/>
    <cellStyle name="Обычный 6 4" xfId="138" xr:uid="{00000000-0005-0000-0000-000088000000}"/>
    <cellStyle name="Обычный 6 4 2" xfId="139" xr:uid="{00000000-0005-0000-0000-000089000000}"/>
    <cellStyle name="Обычный 6 4 2 2" xfId="140" xr:uid="{00000000-0005-0000-0000-00008A000000}"/>
    <cellStyle name="Обычный 6 4 2 3" xfId="141" xr:uid="{00000000-0005-0000-0000-00008B000000}"/>
    <cellStyle name="Обычный 6 4 3" xfId="142" xr:uid="{00000000-0005-0000-0000-00008C000000}"/>
    <cellStyle name="Обычный 6 4 4" xfId="143" xr:uid="{00000000-0005-0000-0000-00008D000000}"/>
    <cellStyle name="Обычный 6 5" xfId="144" xr:uid="{00000000-0005-0000-0000-00008E000000}"/>
    <cellStyle name="Обычный 6 5 2" xfId="145" xr:uid="{00000000-0005-0000-0000-00008F000000}"/>
    <cellStyle name="Обычный 6 5 3" xfId="146" xr:uid="{00000000-0005-0000-0000-000090000000}"/>
    <cellStyle name="Обычный 6 6" xfId="147" xr:uid="{00000000-0005-0000-0000-000091000000}"/>
    <cellStyle name="Обычный 6 7" xfId="148" xr:uid="{00000000-0005-0000-0000-000092000000}"/>
    <cellStyle name="Обычный 6 8" xfId="149" xr:uid="{00000000-0005-0000-0000-000093000000}"/>
    <cellStyle name="Обычный 7" xfId="3" xr:uid="{00000000-0005-0000-0000-000094000000}"/>
    <cellStyle name="Обычный 7 2" xfId="150" xr:uid="{00000000-0005-0000-0000-000095000000}"/>
    <cellStyle name="Обычный 7 2 2" xfId="151" xr:uid="{00000000-0005-0000-0000-000096000000}"/>
    <cellStyle name="Обычный 7 2 2 2" xfId="152" xr:uid="{00000000-0005-0000-0000-000097000000}"/>
    <cellStyle name="Обычный 7 2 2 2 2" xfId="153" xr:uid="{00000000-0005-0000-0000-000098000000}"/>
    <cellStyle name="Обычный 7 2 2 2 3" xfId="154" xr:uid="{00000000-0005-0000-0000-000099000000}"/>
    <cellStyle name="Обычный 7 2 2 3" xfId="155" xr:uid="{00000000-0005-0000-0000-00009A000000}"/>
    <cellStyle name="Обычный 7 2 2 4" xfId="156" xr:uid="{00000000-0005-0000-0000-00009B000000}"/>
    <cellStyle name="Обычный 7 2 3" xfId="157" xr:uid="{00000000-0005-0000-0000-00009C000000}"/>
    <cellStyle name="Обычный 7 2 3 2" xfId="158" xr:uid="{00000000-0005-0000-0000-00009D000000}"/>
    <cellStyle name="Обычный 7 2 3 2 2" xfId="159" xr:uid="{00000000-0005-0000-0000-00009E000000}"/>
    <cellStyle name="Обычный 7 2 3 2 3" xfId="160" xr:uid="{00000000-0005-0000-0000-00009F000000}"/>
    <cellStyle name="Обычный 7 2 3 3" xfId="161" xr:uid="{00000000-0005-0000-0000-0000A0000000}"/>
    <cellStyle name="Обычный 7 2 3 4" xfId="162" xr:uid="{00000000-0005-0000-0000-0000A1000000}"/>
    <cellStyle name="Обычный 7 2 4" xfId="163" xr:uid="{00000000-0005-0000-0000-0000A2000000}"/>
    <cellStyle name="Обычный 7 2 4 2" xfId="164" xr:uid="{00000000-0005-0000-0000-0000A3000000}"/>
    <cellStyle name="Обычный 7 2 4 3" xfId="165" xr:uid="{00000000-0005-0000-0000-0000A4000000}"/>
    <cellStyle name="Обычный 7 2 5" xfId="166" xr:uid="{00000000-0005-0000-0000-0000A5000000}"/>
    <cellStyle name="Обычный 7 2 6" xfId="167" xr:uid="{00000000-0005-0000-0000-0000A6000000}"/>
    <cellStyle name="Обычный 7 2 7" xfId="168" xr:uid="{00000000-0005-0000-0000-0000A7000000}"/>
    <cellStyle name="Обычный 8" xfId="169" xr:uid="{00000000-0005-0000-0000-0000A8000000}"/>
    <cellStyle name="Обычный 9" xfId="170" xr:uid="{00000000-0005-0000-0000-0000A9000000}"/>
    <cellStyle name="Обычный 9 2" xfId="171" xr:uid="{00000000-0005-0000-0000-0000AA000000}"/>
    <cellStyle name="Обычный 9 2 2" xfId="172" xr:uid="{00000000-0005-0000-0000-0000AB000000}"/>
    <cellStyle name="Обычный 9 2 2 2" xfId="173" xr:uid="{00000000-0005-0000-0000-0000AC000000}"/>
    <cellStyle name="Обычный 9 2 2 3" xfId="174" xr:uid="{00000000-0005-0000-0000-0000AD000000}"/>
    <cellStyle name="Обычный 9 2 2 4" xfId="175" xr:uid="{00000000-0005-0000-0000-0000AE000000}"/>
    <cellStyle name="Обычный 9 2 3" xfId="176" xr:uid="{00000000-0005-0000-0000-0000AF000000}"/>
    <cellStyle name="Обычный 9 2 4" xfId="177" xr:uid="{00000000-0005-0000-0000-0000B0000000}"/>
    <cellStyle name="Обычный 9 3" xfId="178" xr:uid="{00000000-0005-0000-0000-0000B1000000}"/>
    <cellStyle name="Обычный 9 3 2" xfId="179" xr:uid="{00000000-0005-0000-0000-0000B2000000}"/>
    <cellStyle name="Обычный 9 3 3" xfId="180" xr:uid="{00000000-0005-0000-0000-0000B3000000}"/>
    <cellStyle name="Обычный 9 3 4" xfId="181" xr:uid="{00000000-0005-0000-0000-0000B4000000}"/>
    <cellStyle name="Обычный 9 4" xfId="182" xr:uid="{00000000-0005-0000-0000-0000B5000000}"/>
    <cellStyle name="Обычный 9 5" xfId="183" xr:uid="{00000000-0005-0000-0000-0000B6000000}"/>
    <cellStyle name="Обычный_Форматы по компаниям_last" xfId="4" xr:uid="{00000000-0005-0000-0000-0000B7000000}"/>
    <cellStyle name="Плохой 2" xfId="184" xr:uid="{00000000-0005-0000-0000-0000B8000000}"/>
    <cellStyle name="Пояснение 2" xfId="185" xr:uid="{00000000-0005-0000-0000-0000B9000000}"/>
    <cellStyle name="Примечание 2" xfId="186" xr:uid="{00000000-0005-0000-0000-0000BA000000}"/>
    <cellStyle name="Процентный 2" xfId="187" xr:uid="{00000000-0005-0000-0000-0000BB000000}"/>
    <cellStyle name="Процентный 3" xfId="188" xr:uid="{00000000-0005-0000-0000-0000BC000000}"/>
    <cellStyle name="Связанная ячейка 2" xfId="189" xr:uid="{00000000-0005-0000-0000-0000BD000000}"/>
    <cellStyle name="Стиль 1" xfId="190" xr:uid="{00000000-0005-0000-0000-0000BE000000}"/>
    <cellStyle name="Текст предупреждения 2" xfId="191" xr:uid="{00000000-0005-0000-0000-0000BF000000}"/>
    <cellStyle name="Финансовый 2" xfId="192" xr:uid="{00000000-0005-0000-0000-0000C0000000}"/>
    <cellStyle name="Финансовый 2 2" xfId="193" xr:uid="{00000000-0005-0000-0000-0000C1000000}"/>
    <cellStyle name="Финансовый 2 2 2" xfId="194" xr:uid="{00000000-0005-0000-0000-0000C2000000}"/>
    <cellStyle name="Финансовый 2 2 2 2" xfId="195" xr:uid="{00000000-0005-0000-0000-0000C3000000}"/>
    <cellStyle name="Финансовый 2 2 2 2 2" xfId="196" xr:uid="{00000000-0005-0000-0000-0000C4000000}"/>
    <cellStyle name="Финансовый 2 2 2 3" xfId="197" xr:uid="{00000000-0005-0000-0000-0000C5000000}"/>
    <cellStyle name="Финансовый 2 2 3" xfId="198" xr:uid="{00000000-0005-0000-0000-0000C6000000}"/>
    <cellStyle name="Финансовый 2 2 4" xfId="199" xr:uid="{00000000-0005-0000-0000-0000C7000000}"/>
    <cellStyle name="Финансовый 2 3" xfId="200" xr:uid="{00000000-0005-0000-0000-0000C8000000}"/>
    <cellStyle name="Финансовый 2 3 2" xfId="201" xr:uid="{00000000-0005-0000-0000-0000C9000000}"/>
    <cellStyle name="Финансовый 2 3 2 2" xfId="202" xr:uid="{00000000-0005-0000-0000-0000CA000000}"/>
    <cellStyle name="Финансовый 2 3 2 3" xfId="203" xr:uid="{00000000-0005-0000-0000-0000CB000000}"/>
    <cellStyle name="Финансовый 2 3 3" xfId="204" xr:uid="{00000000-0005-0000-0000-0000CC000000}"/>
    <cellStyle name="Финансовый 2 3 4" xfId="205" xr:uid="{00000000-0005-0000-0000-0000CD000000}"/>
    <cellStyle name="Финансовый 2 4" xfId="206" xr:uid="{00000000-0005-0000-0000-0000CE000000}"/>
    <cellStyle name="Финансовый 2 4 2" xfId="207" xr:uid="{00000000-0005-0000-0000-0000CF000000}"/>
    <cellStyle name="Финансовый 2 4 3" xfId="208" xr:uid="{00000000-0005-0000-0000-0000D0000000}"/>
    <cellStyle name="Финансовый 2 5" xfId="209" xr:uid="{00000000-0005-0000-0000-0000D1000000}"/>
    <cellStyle name="Финансовый 2 6" xfId="210" xr:uid="{00000000-0005-0000-0000-0000D2000000}"/>
    <cellStyle name="Финансовый 2 7" xfId="211" xr:uid="{00000000-0005-0000-0000-0000D3000000}"/>
    <cellStyle name="Финансовый 3" xfId="212" xr:uid="{00000000-0005-0000-0000-0000D4000000}"/>
    <cellStyle name="Финансовый 3 2" xfId="213" xr:uid="{00000000-0005-0000-0000-0000D5000000}"/>
    <cellStyle name="Финансовый 3 2 2" xfId="214" xr:uid="{00000000-0005-0000-0000-0000D6000000}"/>
    <cellStyle name="Финансовый 3 2 2 2" xfId="215" xr:uid="{00000000-0005-0000-0000-0000D7000000}"/>
    <cellStyle name="Финансовый 3 2 2 3" xfId="216" xr:uid="{00000000-0005-0000-0000-0000D8000000}"/>
    <cellStyle name="Финансовый 3 2 3" xfId="217" xr:uid="{00000000-0005-0000-0000-0000D9000000}"/>
    <cellStyle name="Финансовый 3 2 4" xfId="218" xr:uid="{00000000-0005-0000-0000-0000DA000000}"/>
    <cellStyle name="Финансовый 3 3" xfId="219" xr:uid="{00000000-0005-0000-0000-0000DB000000}"/>
    <cellStyle name="Финансовый 3 3 2" xfId="220" xr:uid="{00000000-0005-0000-0000-0000DC000000}"/>
    <cellStyle name="Финансовый 3 3 2 2" xfId="221" xr:uid="{00000000-0005-0000-0000-0000DD000000}"/>
    <cellStyle name="Финансовый 3 3 2 3" xfId="222" xr:uid="{00000000-0005-0000-0000-0000DE000000}"/>
    <cellStyle name="Финансовый 3 3 3" xfId="223" xr:uid="{00000000-0005-0000-0000-0000DF000000}"/>
    <cellStyle name="Финансовый 3 3 4" xfId="224" xr:uid="{00000000-0005-0000-0000-0000E0000000}"/>
    <cellStyle name="Финансовый 3 4" xfId="225" xr:uid="{00000000-0005-0000-0000-0000E1000000}"/>
    <cellStyle name="Финансовый 3 4 2" xfId="226" xr:uid="{00000000-0005-0000-0000-0000E2000000}"/>
    <cellStyle name="Финансовый 3 4 3" xfId="227" xr:uid="{00000000-0005-0000-0000-0000E3000000}"/>
    <cellStyle name="Финансовый 3 5" xfId="228" xr:uid="{00000000-0005-0000-0000-0000E4000000}"/>
    <cellStyle name="Финансовый 3 6" xfId="229" xr:uid="{00000000-0005-0000-0000-0000E5000000}"/>
    <cellStyle name="Финансовый 3 7" xfId="230" xr:uid="{00000000-0005-0000-0000-0000E6000000}"/>
    <cellStyle name="Хороший 2" xfId="231" xr:uid="{00000000-0005-0000-0000-0000E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CB68"/>
  <sheetViews>
    <sheetView tabSelected="1" view="pageBreakPreview" zoomScale="60" zoomScaleNormal="100" workbookViewId="0">
      <selection activeCell="A11" sqref="A11:Y11"/>
    </sheetView>
  </sheetViews>
  <sheetFormatPr defaultColWidth="9" defaultRowHeight="15.75" outlineLevelCol="1" x14ac:dyDescent="0.25"/>
  <cols>
    <col min="1" max="1" width="11.625" style="1" customWidth="1"/>
    <col min="2" max="2" width="40.25" style="1" customWidth="1"/>
    <col min="3" max="3" width="13.875" style="1" customWidth="1"/>
    <col min="4" max="4" width="17.625" style="1" customWidth="1"/>
    <col min="5" max="5" width="22" style="1" hidden="1" customWidth="1" outlineLevel="1"/>
    <col min="6" max="6" width="15" style="1" hidden="1" customWidth="1" outlineLevel="1" collapsed="1"/>
    <col min="7" max="7" width="8.25" style="1" hidden="1" customWidth="1" outlineLevel="1"/>
    <col min="8" max="8" width="5.75" style="1" hidden="1" customWidth="1" outlineLevel="1"/>
    <col min="9" max="9" width="10.625" style="1" hidden="1" customWidth="1" outlineLevel="1"/>
    <col min="10" max="11" width="5.75" style="1" hidden="1" customWidth="1" outlineLevel="1"/>
    <col min="12" max="12" width="17.25" style="1" hidden="1" customWidth="1" outlineLevel="1"/>
    <col min="13" max="13" width="9.25" style="1" hidden="1" customWidth="1" outlineLevel="1"/>
    <col min="14" max="14" width="5.75" style="1" hidden="1" customWidth="1" outlineLevel="1"/>
    <col min="15" max="15" width="9.75" style="1" hidden="1" customWidth="1" outlineLevel="1"/>
    <col min="16" max="17" width="5.75" style="1" hidden="1" customWidth="1" outlineLevel="1"/>
    <col min="18" max="18" width="12.875" style="1" hidden="1" customWidth="1" collapsed="1"/>
    <col min="19" max="19" width="12.875" style="1" hidden="1" customWidth="1"/>
    <col min="20" max="20" width="6" style="1" hidden="1" customWidth="1"/>
    <col min="21" max="21" width="9.25" style="1" hidden="1" customWidth="1"/>
    <col min="22" max="22" width="6" style="1" hidden="1" customWidth="1"/>
    <col min="23" max="23" width="8" style="1" hidden="1" customWidth="1"/>
    <col min="24" max="24" width="17.625" style="1" hidden="1" customWidth="1" outlineLevel="1"/>
    <col min="25" max="25" width="11.125" style="1" hidden="1" customWidth="1" outlineLevel="1"/>
    <col min="26" max="26" width="6" style="1" hidden="1" customWidth="1" outlineLevel="1"/>
    <col min="27" max="27" width="9.375" style="1" hidden="1" customWidth="1" outlineLevel="1"/>
    <col min="28" max="28" width="6" style="1" hidden="1" customWidth="1" outlineLevel="1"/>
    <col min="29" max="29" width="7.75" style="1" hidden="1" customWidth="1" outlineLevel="1"/>
    <col min="30" max="30" width="11.625" style="1" hidden="1" customWidth="1" collapsed="1"/>
    <col min="31" max="31" width="12.875" style="1" hidden="1" customWidth="1"/>
    <col min="32" max="32" width="6" style="1" hidden="1" customWidth="1"/>
    <col min="33" max="33" width="9.25" style="1" hidden="1" customWidth="1"/>
    <col min="34" max="34" width="6" style="1" hidden="1" customWidth="1"/>
    <col min="35" max="35" width="8.5" style="1" hidden="1" customWidth="1"/>
    <col min="36" max="36" width="17" style="1" hidden="1" customWidth="1" outlineLevel="1"/>
    <col min="37" max="37" width="11.375" style="1" hidden="1" customWidth="1" outlineLevel="1"/>
    <col min="38" max="38" width="6" style="1" hidden="1" customWidth="1" outlineLevel="1"/>
    <col min="39" max="39" width="8.75" style="1" hidden="1" customWidth="1" outlineLevel="1"/>
    <col min="40" max="40" width="6" style="1" hidden="1" customWidth="1" outlineLevel="1"/>
    <col min="41" max="41" width="8.5" style="1" hidden="1" customWidth="1" outlineLevel="1"/>
    <col min="42" max="42" width="15.375" style="1" customWidth="1" collapsed="1"/>
    <col min="43" max="43" width="12.875" style="1" bestFit="1" customWidth="1"/>
    <col min="44" max="44" width="6" style="1" customWidth="1"/>
    <col min="45" max="45" width="8.25" style="1" customWidth="1"/>
    <col min="46" max="46" width="6" style="1" customWidth="1"/>
    <col min="47" max="47" width="8.75" style="1" customWidth="1"/>
    <col min="48" max="48" width="19.25" style="1" customWidth="1" outlineLevel="1"/>
    <col min="49" max="49" width="8.75" style="1" customWidth="1" outlineLevel="1"/>
    <col min="50" max="50" width="6" style="1" customWidth="1" outlineLevel="1"/>
    <col min="51" max="51" width="8.875" style="1" customWidth="1" outlineLevel="1"/>
    <col min="52" max="52" width="6" style="1" customWidth="1" outlineLevel="1"/>
    <col min="53" max="53" width="8.25" style="1" customWidth="1" outlineLevel="1"/>
    <col min="54" max="54" width="14.25" style="1" customWidth="1"/>
    <col min="55" max="55" width="18" style="1" bestFit="1" customWidth="1"/>
    <col min="56" max="56" width="6" style="1" customWidth="1"/>
    <col min="57" max="57" width="9.25" style="1" bestFit="1" customWidth="1"/>
    <col min="58" max="58" width="6" style="1" customWidth="1"/>
    <col min="59" max="59" width="9.5" style="1" customWidth="1"/>
    <col min="60" max="60" width="17.5" style="1" customWidth="1" outlineLevel="1"/>
    <col min="61" max="61" width="15.25" style="1" customWidth="1" outlineLevel="1"/>
    <col min="62" max="62" width="6" style="1" customWidth="1" outlineLevel="1"/>
    <col min="63" max="63" width="9.5" style="1" customWidth="1" outlineLevel="1"/>
    <col min="64" max="64" width="6" style="1" customWidth="1" outlineLevel="1"/>
    <col min="65" max="65" width="10.25" style="1" customWidth="1" outlineLevel="1"/>
    <col min="66" max="66" width="16.625" style="1" customWidth="1" outlineLevel="1" collapsed="1"/>
    <col min="67" max="67" width="6" style="1" customWidth="1"/>
    <col min="68" max="68" width="13.625" style="1" bestFit="1" customWidth="1"/>
    <col min="69" max="69" width="3.875" style="1" customWidth="1"/>
    <col min="70" max="70" width="12" style="1" customWidth="1"/>
    <col min="71" max="71" width="5" style="1" customWidth="1"/>
    <col min="72" max="72" width="5.5" style="1" customWidth="1"/>
    <col min="73" max="73" width="5.75" style="1" customWidth="1"/>
    <col min="74" max="74" width="5.5" style="1" customWidth="1"/>
    <col min="75" max="76" width="5" style="1" customWidth="1"/>
    <col min="77" max="77" width="12.875" style="1" customWidth="1"/>
    <col min="78" max="87" width="5" style="1" customWidth="1"/>
    <col min="88" max="16384" width="9" style="1"/>
  </cols>
  <sheetData>
    <row r="1" spans="1:80" ht="18.75" x14ac:dyDescent="0.25">
      <c r="AC1" s="2"/>
    </row>
    <row r="2" spans="1:80" ht="18.75" x14ac:dyDescent="0.3">
      <c r="AC2" s="3"/>
    </row>
    <row r="3" spans="1:80" ht="18.75" x14ac:dyDescent="0.3">
      <c r="AC3" s="3"/>
    </row>
    <row r="4" spans="1:80" x14ac:dyDescent="0.25">
      <c r="A4" s="71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</row>
    <row r="5" spans="1:80" x14ac:dyDescent="0.25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</row>
    <row r="6" spans="1:80" ht="18.75" x14ac:dyDescent="0.25">
      <c r="A6" s="73" t="s">
        <v>122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</row>
    <row r="7" spans="1:80" x14ac:dyDescent="0.25">
      <c r="A7" s="74" t="s">
        <v>1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</row>
    <row r="8" spans="1:80" x14ac:dyDescent="0.25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</row>
    <row r="9" spans="1:80" x14ac:dyDescent="0.25">
      <c r="A9" s="68" t="s">
        <v>147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</row>
    <row r="10" spans="1:80" x14ac:dyDescent="0.25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D10" s="9"/>
    </row>
    <row r="11" spans="1:80" ht="30.75" customHeight="1" x14ac:dyDescent="0.3">
      <c r="A11" s="58" t="s">
        <v>153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</row>
    <row r="12" spans="1:80" x14ac:dyDescent="0.25">
      <c r="A12" s="75" t="s">
        <v>2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</row>
    <row r="13" spans="1:80" ht="15.75" customHeight="1" x14ac:dyDescent="0.25">
      <c r="A13" s="76"/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</row>
    <row r="14" spans="1:80" ht="31.5" customHeight="1" x14ac:dyDescent="0.25">
      <c r="A14" s="63" t="s">
        <v>3</v>
      </c>
      <c r="B14" s="63" t="s">
        <v>4</v>
      </c>
      <c r="C14" s="63" t="s">
        <v>5</v>
      </c>
      <c r="D14" s="60" t="s">
        <v>6</v>
      </c>
      <c r="E14" s="60"/>
      <c r="F14" s="77" t="s">
        <v>152</v>
      </c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9"/>
      <c r="R14" s="66" t="s">
        <v>7</v>
      </c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70"/>
      <c r="BN14" s="63" t="s">
        <v>8</v>
      </c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</row>
    <row r="15" spans="1:80" ht="44.25" customHeight="1" x14ac:dyDescent="0.25">
      <c r="A15" s="64"/>
      <c r="B15" s="64"/>
      <c r="C15" s="64"/>
      <c r="D15" s="60"/>
      <c r="E15" s="60"/>
      <c r="F15" s="80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2"/>
      <c r="R15" s="59" t="s">
        <v>182</v>
      </c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61" t="s">
        <v>183</v>
      </c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1" t="s">
        <v>184</v>
      </c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0" t="s">
        <v>9</v>
      </c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4"/>
    </row>
    <row r="16" spans="1:80" ht="51" customHeight="1" x14ac:dyDescent="0.25">
      <c r="A16" s="64"/>
      <c r="B16" s="64"/>
      <c r="C16" s="64"/>
      <c r="D16" s="60"/>
      <c r="E16" s="60"/>
      <c r="F16" s="59" t="s">
        <v>10</v>
      </c>
      <c r="G16" s="59"/>
      <c r="H16" s="59"/>
      <c r="I16" s="59"/>
      <c r="J16" s="59"/>
      <c r="K16" s="59"/>
      <c r="L16" s="60" t="s">
        <v>11</v>
      </c>
      <c r="M16" s="60"/>
      <c r="N16" s="60"/>
      <c r="O16" s="60"/>
      <c r="P16" s="60"/>
      <c r="Q16" s="60"/>
      <c r="R16" s="59" t="s">
        <v>12</v>
      </c>
      <c r="S16" s="59"/>
      <c r="T16" s="59"/>
      <c r="U16" s="59"/>
      <c r="V16" s="59"/>
      <c r="W16" s="59"/>
      <c r="X16" s="60" t="s">
        <v>13</v>
      </c>
      <c r="Y16" s="60"/>
      <c r="Z16" s="60"/>
      <c r="AA16" s="60"/>
      <c r="AB16" s="60"/>
      <c r="AC16" s="60"/>
      <c r="AD16" s="61" t="s">
        <v>12</v>
      </c>
      <c r="AE16" s="62"/>
      <c r="AF16" s="62"/>
      <c r="AG16" s="62"/>
      <c r="AH16" s="62"/>
      <c r="AI16" s="62"/>
      <c r="AJ16" s="60" t="s">
        <v>13</v>
      </c>
      <c r="AK16" s="60"/>
      <c r="AL16" s="60"/>
      <c r="AM16" s="60"/>
      <c r="AN16" s="60"/>
      <c r="AO16" s="60"/>
      <c r="AP16" s="61" t="s">
        <v>12</v>
      </c>
      <c r="AQ16" s="62"/>
      <c r="AR16" s="62"/>
      <c r="AS16" s="62"/>
      <c r="AT16" s="62"/>
      <c r="AU16" s="62"/>
      <c r="AV16" s="60" t="s">
        <v>13</v>
      </c>
      <c r="AW16" s="60"/>
      <c r="AX16" s="60"/>
      <c r="AY16" s="60"/>
      <c r="AZ16" s="60"/>
      <c r="BA16" s="60"/>
      <c r="BB16" s="61" t="s">
        <v>12</v>
      </c>
      <c r="BC16" s="62"/>
      <c r="BD16" s="62"/>
      <c r="BE16" s="62"/>
      <c r="BF16" s="62"/>
      <c r="BG16" s="62"/>
      <c r="BH16" s="66" t="s">
        <v>13</v>
      </c>
      <c r="BI16" s="67"/>
      <c r="BJ16" s="67"/>
      <c r="BK16" s="67"/>
      <c r="BL16" s="67"/>
      <c r="BM16" s="67"/>
      <c r="BN16" s="64"/>
    </row>
    <row r="17" spans="1:70" ht="37.5" customHeight="1" x14ac:dyDescent="0.25">
      <c r="A17" s="64"/>
      <c r="B17" s="64"/>
      <c r="C17" s="64"/>
      <c r="D17" s="60" t="s">
        <v>14</v>
      </c>
      <c r="E17" s="60" t="s">
        <v>13</v>
      </c>
      <c r="F17" s="14" t="s">
        <v>15</v>
      </c>
      <c r="G17" s="59" t="s">
        <v>16</v>
      </c>
      <c r="H17" s="59"/>
      <c r="I17" s="59"/>
      <c r="J17" s="59"/>
      <c r="K17" s="59"/>
      <c r="L17" s="14" t="s">
        <v>15</v>
      </c>
      <c r="M17" s="59" t="s">
        <v>16</v>
      </c>
      <c r="N17" s="59"/>
      <c r="O17" s="59"/>
      <c r="P17" s="59"/>
      <c r="Q17" s="59"/>
      <c r="R17" s="14" t="s">
        <v>15</v>
      </c>
      <c r="S17" s="59" t="s">
        <v>16</v>
      </c>
      <c r="T17" s="59"/>
      <c r="U17" s="59"/>
      <c r="V17" s="59"/>
      <c r="W17" s="59"/>
      <c r="X17" s="14" t="s">
        <v>15</v>
      </c>
      <c r="Y17" s="59" t="s">
        <v>16</v>
      </c>
      <c r="Z17" s="59"/>
      <c r="AA17" s="59"/>
      <c r="AB17" s="59"/>
      <c r="AC17" s="59"/>
      <c r="AD17" s="14" t="s">
        <v>15</v>
      </c>
      <c r="AE17" s="59" t="s">
        <v>16</v>
      </c>
      <c r="AF17" s="59"/>
      <c r="AG17" s="59"/>
      <c r="AH17" s="59"/>
      <c r="AI17" s="59"/>
      <c r="AJ17" s="14" t="s">
        <v>15</v>
      </c>
      <c r="AK17" s="59" t="s">
        <v>16</v>
      </c>
      <c r="AL17" s="59"/>
      <c r="AM17" s="59"/>
      <c r="AN17" s="59"/>
      <c r="AO17" s="59"/>
      <c r="AP17" s="14" t="s">
        <v>15</v>
      </c>
      <c r="AQ17" s="59" t="s">
        <v>16</v>
      </c>
      <c r="AR17" s="59"/>
      <c r="AS17" s="59"/>
      <c r="AT17" s="59"/>
      <c r="AU17" s="59"/>
      <c r="AV17" s="14" t="s">
        <v>15</v>
      </c>
      <c r="AW17" s="59" t="s">
        <v>16</v>
      </c>
      <c r="AX17" s="59"/>
      <c r="AY17" s="59"/>
      <c r="AZ17" s="59"/>
      <c r="BA17" s="59"/>
      <c r="BB17" s="14" t="s">
        <v>15</v>
      </c>
      <c r="BC17" s="59" t="s">
        <v>16</v>
      </c>
      <c r="BD17" s="59"/>
      <c r="BE17" s="59"/>
      <c r="BF17" s="59"/>
      <c r="BG17" s="59"/>
      <c r="BH17" s="14" t="s">
        <v>15</v>
      </c>
      <c r="BI17" s="59" t="s">
        <v>16</v>
      </c>
      <c r="BJ17" s="59"/>
      <c r="BK17" s="59"/>
      <c r="BL17" s="59"/>
      <c r="BM17" s="59"/>
      <c r="BN17" s="64"/>
    </row>
    <row r="18" spans="1:70" ht="66" customHeight="1" x14ac:dyDescent="0.25">
      <c r="A18" s="65"/>
      <c r="B18" s="65"/>
      <c r="C18" s="65"/>
      <c r="D18" s="60"/>
      <c r="E18" s="60"/>
      <c r="F18" s="15" t="s">
        <v>17</v>
      </c>
      <c r="G18" s="15" t="s">
        <v>17</v>
      </c>
      <c r="H18" s="16" t="s">
        <v>18</v>
      </c>
      <c r="I18" s="16" t="s">
        <v>19</v>
      </c>
      <c r="J18" s="16" t="s">
        <v>20</v>
      </c>
      <c r="K18" s="16" t="s">
        <v>21</v>
      </c>
      <c r="L18" s="15" t="s">
        <v>17</v>
      </c>
      <c r="M18" s="15" t="s">
        <v>17</v>
      </c>
      <c r="N18" s="16" t="s">
        <v>18</v>
      </c>
      <c r="O18" s="16" t="s">
        <v>19</v>
      </c>
      <c r="P18" s="16" t="s">
        <v>20</v>
      </c>
      <c r="Q18" s="16" t="s">
        <v>21</v>
      </c>
      <c r="R18" s="15" t="s">
        <v>17</v>
      </c>
      <c r="S18" s="15" t="s">
        <v>17</v>
      </c>
      <c r="T18" s="16" t="s">
        <v>18</v>
      </c>
      <c r="U18" s="16" t="s">
        <v>19</v>
      </c>
      <c r="V18" s="16" t="s">
        <v>20</v>
      </c>
      <c r="W18" s="16" t="s">
        <v>143</v>
      </c>
      <c r="X18" s="15" t="s">
        <v>17</v>
      </c>
      <c r="Y18" s="15" t="s">
        <v>17</v>
      </c>
      <c r="Z18" s="16" t="s">
        <v>18</v>
      </c>
      <c r="AA18" s="16" t="s">
        <v>19</v>
      </c>
      <c r="AB18" s="16" t="s">
        <v>20</v>
      </c>
      <c r="AC18" s="16" t="s">
        <v>143</v>
      </c>
      <c r="AD18" s="15" t="s">
        <v>17</v>
      </c>
      <c r="AE18" s="15" t="s">
        <v>17</v>
      </c>
      <c r="AF18" s="16" t="s">
        <v>18</v>
      </c>
      <c r="AG18" s="16" t="s">
        <v>19</v>
      </c>
      <c r="AH18" s="16" t="s">
        <v>20</v>
      </c>
      <c r="AI18" s="16" t="s">
        <v>143</v>
      </c>
      <c r="AJ18" s="15" t="s">
        <v>17</v>
      </c>
      <c r="AK18" s="15" t="s">
        <v>17</v>
      </c>
      <c r="AL18" s="16" t="s">
        <v>18</v>
      </c>
      <c r="AM18" s="16" t="s">
        <v>19</v>
      </c>
      <c r="AN18" s="16" t="s">
        <v>20</v>
      </c>
      <c r="AO18" s="16" t="s">
        <v>143</v>
      </c>
      <c r="AP18" s="15" t="s">
        <v>17</v>
      </c>
      <c r="AQ18" s="15" t="s">
        <v>17</v>
      </c>
      <c r="AR18" s="16" t="s">
        <v>18</v>
      </c>
      <c r="AS18" s="16" t="s">
        <v>19</v>
      </c>
      <c r="AT18" s="16" t="s">
        <v>20</v>
      </c>
      <c r="AU18" s="16" t="s">
        <v>143</v>
      </c>
      <c r="AV18" s="15" t="s">
        <v>17</v>
      </c>
      <c r="AW18" s="15" t="s">
        <v>17</v>
      </c>
      <c r="AX18" s="16" t="s">
        <v>18</v>
      </c>
      <c r="AY18" s="16" t="s">
        <v>19</v>
      </c>
      <c r="AZ18" s="16" t="s">
        <v>20</v>
      </c>
      <c r="BA18" s="16" t="s">
        <v>143</v>
      </c>
      <c r="BB18" s="15" t="s">
        <v>17</v>
      </c>
      <c r="BC18" s="15" t="s">
        <v>17</v>
      </c>
      <c r="BD18" s="16" t="s">
        <v>18</v>
      </c>
      <c r="BE18" s="16" t="s">
        <v>19</v>
      </c>
      <c r="BF18" s="16" t="s">
        <v>20</v>
      </c>
      <c r="BG18" s="16" t="s">
        <v>143</v>
      </c>
      <c r="BH18" s="15" t="s">
        <v>17</v>
      </c>
      <c r="BI18" s="15" t="s">
        <v>17</v>
      </c>
      <c r="BJ18" s="16" t="s">
        <v>18</v>
      </c>
      <c r="BK18" s="16" t="s">
        <v>19</v>
      </c>
      <c r="BL18" s="16" t="s">
        <v>20</v>
      </c>
      <c r="BM18" s="16" t="s">
        <v>143</v>
      </c>
      <c r="BN18" s="65"/>
    </row>
    <row r="19" spans="1:70" x14ac:dyDescent="0.25">
      <c r="A19" s="17">
        <v>1</v>
      </c>
      <c r="B19" s="17">
        <v>2</v>
      </c>
      <c r="C19" s="17">
        <v>3</v>
      </c>
      <c r="D19" s="17">
        <v>4</v>
      </c>
      <c r="E19" s="17">
        <v>5</v>
      </c>
      <c r="F19" s="18" t="s">
        <v>22</v>
      </c>
      <c r="G19" s="18" t="s">
        <v>23</v>
      </c>
      <c r="H19" s="18" t="s">
        <v>24</v>
      </c>
      <c r="I19" s="18" t="s">
        <v>25</v>
      </c>
      <c r="J19" s="18" t="s">
        <v>26</v>
      </c>
      <c r="K19" s="18" t="s">
        <v>27</v>
      </c>
      <c r="L19" s="18" t="s">
        <v>28</v>
      </c>
      <c r="M19" s="18" t="s">
        <v>29</v>
      </c>
      <c r="N19" s="18" t="s">
        <v>30</v>
      </c>
      <c r="O19" s="18" t="s">
        <v>31</v>
      </c>
      <c r="P19" s="18" t="s">
        <v>32</v>
      </c>
      <c r="Q19" s="18" t="s">
        <v>33</v>
      </c>
      <c r="R19" s="18" t="s">
        <v>34</v>
      </c>
      <c r="S19" s="18" t="s">
        <v>35</v>
      </c>
      <c r="T19" s="18" t="s">
        <v>36</v>
      </c>
      <c r="U19" s="18" t="s">
        <v>37</v>
      </c>
      <c r="V19" s="18" t="s">
        <v>38</v>
      </c>
      <c r="W19" s="18" t="s">
        <v>39</v>
      </c>
      <c r="X19" s="18" t="s">
        <v>40</v>
      </c>
      <c r="Y19" s="18" t="s">
        <v>41</v>
      </c>
      <c r="Z19" s="18" t="s">
        <v>42</v>
      </c>
      <c r="AA19" s="18" t="s">
        <v>43</v>
      </c>
      <c r="AB19" s="18" t="s">
        <v>44</v>
      </c>
      <c r="AC19" s="18" t="s">
        <v>45</v>
      </c>
      <c r="AD19" s="18" t="s">
        <v>46</v>
      </c>
      <c r="AE19" s="18" t="s">
        <v>47</v>
      </c>
      <c r="AF19" s="18" t="s">
        <v>48</v>
      </c>
      <c r="AG19" s="18" t="s">
        <v>49</v>
      </c>
      <c r="AH19" s="18" t="s">
        <v>50</v>
      </c>
      <c r="AI19" s="18" t="s">
        <v>51</v>
      </c>
      <c r="AJ19" s="18" t="s">
        <v>52</v>
      </c>
      <c r="AK19" s="18" t="s">
        <v>53</v>
      </c>
      <c r="AL19" s="18" t="s">
        <v>54</v>
      </c>
      <c r="AM19" s="18" t="s">
        <v>55</v>
      </c>
      <c r="AN19" s="18" t="s">
        <v>56</v>
      </c>
      <c r="AO19" s="18" t="s">
        <v>57</v>
      </c>
      <c r="AP19" s="18" t="s">
        <v>58</v>
      </c>
      <c r="AQ19" s="18" t="s">
        <v>59</v>
      </c>
      <c r="AR19" s="18" t="s">
        <v>60</v>
      </c>
      <c r="AS19" s="18" t="s">
        <v>61</v>
      </c>
      <c r="AT19" s="18" t="s">
        <v>62</v>
      </c>
      <c r="AU19" s="18" t="s">
        <v>63</v>
      </c>
      <c r="AV19" s="18" t="s">
        <v>64</v>
      </c>
      <c r="AW19" s="18" t="s">
        <v>65</v>
      </c>
      <c r="AX19" s="18" t="s">
        <v>66</v>
      </c>
      <c r="AY19" s="18" t="s">
        <v>67</v>
      </c>
      <c r="AZ19" s="18" t="s">
        <v>68</v>
      </c>
      <c r="BA19" s="18" t="s">
        <v>69</v>
      </c>
      <c r="BB19" s="18" t="s">
        <v>70</v>
      </c>
      <c r="BC19" s="18" t="s">
        <v>71</v>
      </c>
      <c r="BD19" s="18" t="s">
        <v>72</v>
      </c>
      <c r="BE19" s="18" t="s">
        <v>73</v>
      </c>
      <c r="BF19" s="18" t="s">
        <v>74</v>
      </c>
      <c r="BG19" s="18" t="s">
        <v>75</v>
      </c>
      <c r="BH19" s="18" t="s">
        <v>76</v>
      </c>
      <c r="BI19" s="18" t="s">
        <v>77</v>
      </c>
      <c r="BJ19" s="18" t="s">
        <v>78</v>
      </c>
      <c r="BK19" s="18" t="s">
        <v>79</v>
      </c>
      <c r="BL19" s="18" t="s">
        <v>80</v>
      </c>
      <c r="BM19" s="18" t="s">
        <v>81</v>
      </c>
      <c r="BN19" s="18" t="s">
        <v>82</v>
      </c>
      <c r="BP19" s="48">
        <f>BC20+BB20-D20</f>
        <v>0</v>
      </c>
      <c r="BQ19" s="48"/>
      <c r="BR19" s="48"/>
    </row>
    <row r="20" spans="1:70" x14ac:dyDescent="0.25">
      <c r="A20" s="19" t="s">
        <v>83</v>
      </c>
      <c r="B20" s="20" t="s">
        <v>84</v>
      </c>
      <c r="C20" s="21" t="s">
        <v>123</v>
      </c>
      <c r="D20" s="31">
        <f t="shared" ref="D20" si="0">D21+D22+D23+D24+D25</f>
        <v>472.85949705274868</v>
      </c>
      <c r="E20" s="31" t="s">
        <v>142</v>
      </c>
      <c r="F20" s="36" t="s">
        <v>142</v>
      </c>
      <c r="G20" s="36" t="s">
        <v>142</v>
      </c>
      <c r="H20" s="36" t="s">
        <v>142</v>
      </c>
      <c r="I20" s="36" t="s">
        <v>142</v>
      </c>
      <c r="J20" s="36" t="s">
        <v>142</v>
      </c>
      <c r="K20" s="36" t="s">
        <v>142</v>
      </c>
      <c r="L20" s="36" t="s">
        <v>142</v>
      </c>
      <c r="M20" s="36" t="s">
        <v>142</v>
      </c>
      <c r="N20" s="36" t="s">
        <v>142</v>
      </c>
      <c r="O20" s="36" t="s">
        <v>142</v>
      </c>
      <c r="P20" s="36" t="s">
        <v>142</v>
      </c>
      <c r="Q20" s="36" t="s">
        <v>142</v>
      </c>
      <c r="R20" s="31">
        <v>0</v>
      </c>
      <c r="S20" s="31">
        <f t="shared" ref="S20" si="1">S21+S22+S23+S24+S25</f>
        <v>440.12208190176005</v>
      </c>
      <c r="T20" s="36" t="s">
        <v>142</v>
      </c>
      <c r="U20" s="36" t="s">
        <v>142</v>
      </c>
      <c r="V20" s="36" t="s">
        <v>142</v>
      </c>
      <c r="W20" s="31">
        <f>W23</f>
        <v>7</v>
      </c>
      <c r="X20" s="36" t="s">
        <v>142</v>
      </c>
      <c r="Y20" s="36" t="s">
        <v>142</v>
      </c>
      <c r="Z20" s="36" t="s">
        <v>142</v>
      </c>
      <c r="AA20" s="36" t="s">
        <v>142</v>
      </c>
      <c r="AB20" s="36" t="s">
        <v>142</v>
      </c>
      <c r="AC20" s="36" t="s">
        <v>142</v>
      </c>
      <c r="AD20" s="31">
        <f t="shared" ref="AD20:AE20" si="2">AD21+AD22+AD23+AD24+AD25</f>
        <v>0.84143829999999997</v>
      </c>
      <c r="AE20" s="31">
        <f t="shared" si="2"/>
        <v>15.483043230988638</v>
      </c>
      <c r="AF20" s="36" t="s">
        <v>142</v>
      </c>
      <c r="AG20" s="36" t="s">
        <v>142</v>
      </c>
      <c r="AH20" s="36" t="s">
        <v>142</v>
      </c>
      <c r="AI20" s="31">
        <f>AI23</f>
        <v>40</v>
      </c>
      <c r="AJ20" s="36" t="s">
        <v>142</v>
      </c>
      <c r="AK20" s="36" t="s">
        <v>142</v>
      </c>
      <c r="AL20" s="36" t="s">
        <v>142</v>
      </c>
      <c r="AM20" s="36" t="s">
        <v>142</v>
      </c>
      <c r="AN20" s="36" t="s">
        <v>142</v>
      </c>
      <c r="AO20" s="36" t="s">
        <v>142</v>
      </c>
      <c r="AP20" s="31">
        <v>0</v>
      </c>
      <c r="AQ20" s="31">
        <f t="shared" ref="AQ20" si="3">AQ21+AQ22+AQ23+AQ24+AQ25</f>
        <v>16.41293362</v>
      </c>
      <c r="AR20" s="36" t="s">
        <v>142</v>
      </c>
      <c r="AS20" s="36" t="s">
        <v>142</v>
      </c>
      <c r="AT20" s="36" t="s">
        <v>142</v>
      </c>
      <c r="AU20" s="31">
        <f>AU23</f>
        <v>139</v>
      </c>
      <c r="AV20" s="36" t="s">
        <v>142</v>
      </c>
      <c r="AW20" s="36" t="s">
        <v>142</v>
      </c>
      <c r="AX20" s="36" t="s">
        <v>142</v>
      </c>
      <c r="AY20" s="36" t="s">
        <v>142</v>
      </c>
      <c r="AZ20" s="36" t="s">
        <v>142</v>
      </c>
      <c r="BA20" s="36" t="s">
        <v>142</v>
      </c>
      <c r="BB20" s="37">
        <f>AP20+AD20+R20</f>
        <v>0.84143829999999997</v>
      </c>
      <c r="BC20" s="37">
        <f>AQ20+AE20+S20</f>
        <v>472.01805875274869</v>
      </c>
      <c r="BD20" s="36" t="s">
        <v>142</v>
      </c>
      <c r="BE20" s="36" t="s">
        <v>142</v>
      </c>
      <c r="BF20" s="36" t="s">
        <v>142</v>
      </c>
      <c r="BG20" s="36">
        <f>AU20+AI20+W20</f>
        <v>186</v>
      </c>
      <c r="BH20" s="38" t="s">
        <v>142</v>
      </c>
      <c r="BI20" s="38" t="s">
        <v>142</v>
      </c>
      <c r="BJ20" s="38" t="s">
        <v>142</v>
      </c>
      <c r="BK20" s="38" t="s">
        <v>142</v>
      </c>
      <c r="BL20" s="38" t="s">
        <v>142</v>
      </c>
      <c r="BM20" s="38" t="s">
        <v>142</v>
      </c>
      <c r="BN20" s="38" t="s">
        <v>142</v>
      </c>
      <c r="BP20" s="42">
        <f>BC20-S20-AE20-AQ20</f>
        <v>0</v>
      </c>
      <c r="BQ20" s="42"/>
      <c r="BR20" s="45"/>
    </row>
    <row r="21" spans="1:70" x14ac:dyDescent="0.25">
      <c r="A21" s="22" t="s">
        <v>85</v>
      </c>
      <c r="B21" s="23" t="s">
        <v>86</v>
      </c>
      <c r="C21" s="28" t="s">
        <v>123</v>
      </c>
      <c r="D21" s="32">
        <f t="shared" ref="D21" si="4">D27</f>
        <v>11.657823012748642</v>
      </c>
      <c r="E21" s="31" t="s">
        <v>142</v>
      </c>
      <c r="F21" s="36" t="s">
        <v>142</v>
      </c>
      <c r="G21" s="36" t="s">
        <v>142</v>
      </c>
      <c r="H21" s="36" t="s">
        <v>142</v>
      </c>
      <c r="I21" s="36" t="s">
        <v>142</v>
      </c>
      <c r="J21" s="36" t="s">
        <v>142</v>
      </c>
      <c r="K21" s="36" t="s">
        <v>142</v>
      </c>
      <c r="L21" s="36" t="s">
        <v>142</v>
      </c>
      <c r="M21" s="36" t="s">
        <v>142</v>
      </c>
      <c r="N21" s="36" t="s">
        <v>142</v>
      </c>
      <c r="O21" s="36" t="s">
        <v>142</v>
      </c>
      <c r="P21" s="36" t="s">
        <v>142</v>
      </c>
      <c r="Q21" s="36" t="s">
        <v>142</v>
      </c>
      <c r="R21" s="32">
        <v>0</v>
      </c>
      <c r="S21" s="32">
        <f t="shared" ref="S21" si="5">S27</f>
        <v>4.5494163417600006</v>
      </c>
      <c r="T21" s="36" t="s">
        <v>142</v>
      </c>
      <c r="U21" s="36" t="s">
        <v>142</v>
      </c>
      <c r="V21" s="36" t="s">
        <v>142</v>
      </c>
      <c r="W21" s="32" t="str">
        <f t="shared" ref="W21" si="6">W27</f>
        <v>нд</v>
      </c>
      <c r="X21" s="36" t="s">
        <v>142</v>
      </c>
      <c r="Y21" s="36" t="s">
        <v>142</v>
      </c>
      <c r="Z21" s="36" t="s">
        <v>142</v>
      </c>
      <c r="AA21" s="36" t="s">
        <v>142</v>
      </c>
      <c r="AB21" s="36" t="s">
        <v>142</v>
      </c>
      <c r="AC21" s="36" t="s">
        <v>142</v>
      </c>
      <c r="AD21" s="32">
        <f t="shared" ref="AD21:AE21" si="7">AD27</f>
        <v>0</v>
      </c>
      <c r="AE21" s="32">
        <f t="shared" si="7"/>
        <v>2.08590159098864</v>
      </c>
      <c r="AF21" s="36" t="s">
        <v>142</v>
      </c>
      <c r="AG21" s="36" t="s">
        <v>142</v>
      </c>
      <c r="AH21" s="36" t="s">
        <v>142</v>
      </c>
      <c r="AI21" s="36" t="s">
        <v>142</v>
      </c>
      <c r="AJ21" s="36" t="s">
        <v>142</v>
      </c>
      <c r="AK21" s="36" t="s">
        <v>142</v>
      </c>
      <c r="AL21" s="36" t="s">
        <v>142</v>
      </c>
      <c r="AM21" s="36" t="s">
        <v>142</v>
      </c>
      <c r="AN21" s="36" t="s">
        <v>142</v>
      </c>
      <c r="AO21" s="36" t="s">
        <v>142</v>
      </c>
      <c r="AP21" s="32">
        <v>0</v>
      </c>
      <c r="AQ21" s="32">
        <f t="shared" ref="AQ21" si="8">AQ27</f>
        <v>5.0225050800000002</v>
      </c>
      <c r="AR21" s="36" t="s">
        <v>142</v>
      </c>
      <c r="AS21" s="36" t="s">
        <v>142</v>
      </c>
      <c r="AT21" s="36" t="s">
        <v>142</v>
      </c>
      <c r="AU21" s="36" t="s">
        <v>142</v>
      </c>
      <c r="AV21" s="36" t="s">
        <v>142</v>
      </c>
      <c r="AW21" s="36" t="s">
        <v>142</v>
      </c>
      <c r="AX21" s="36" t="s">
        <v>142</v>
      </c>
      <c r="AY21" s="36" t="s">
        <v>142</v>
      </c>
      <c r="AZ21" s="36" t="s">
        <v>142</v>
      </c>
      <c r="BA21" s="36" t="s">
        <v>142</v>
      </c>
      <c r="BB21" s="37">
        <f t="shared" ref="BB21:BB59" si="9">AP21+AD21+R21</f>
        <v>0</v>
      </c>
      <c r="BC21" s="37">
        <f t="shared" ref="BC21:BC59" si="10">AQ21+AE21+S21</f>
        <v>11.65782301274864</v>
      </c>
      <c r="BD21" s="36" t="s">
        <v>142</v>
      </c>
      <c r="BE21" s="36" t="s">
        <v>142</v>
      </c>
      <c r="BF21" s="36" t="s">
        <v>142</v>
      </c>
      <c r="BG21" s="36" t="s">
        <v>142</v>
      </c>
      <c r="BH21" s="38" t="s">
        <v>142</v>
      </c>
      <c r="BI21" s="38" t="s">
        <v>142</v>
      </c>
      <c r="BJ21" s="38" t="s">
        <v>142</v>
      </c>
      <c r="BK21" s="38" t="s">
        <v>142</v>
      </c>
      <c r="BL21" s="38" t="s">
        <v>142</v>
      </c>
      <c r="BM21" s="38" t="s">
        <v>142</v>
      </c>
      <c r="BN21" s="38" t="s">
        <v>142</v>
      </c>
      <c r="BP21" s="42">
        <f t="shared" ref="BP21:BP59" si="11">BC21-S21-AE21-AQ21</f>
        <v>0</v>
      </c>
      <c r="BQ21" s="42"/>
      <c r="BR21" s="45"/>
    </row>
    <row r="22" spans="1:70" ht="31.5" x14ac:dyDescent="0.25">
      <c r="A22" s="22" t="s">
        <v>87</v>
      </c>
      <c r="B22" s="23" t="s">
        <v>88</v>
      </c>
      <c r="C22" s="28" t="s">
        <v>123</v>
      </c>
      <c r="D22" s="32">
        <f>D43</f>
        <v>0</v>
      </c>
      <c r="E22" s="31" t="s">
        <v>142</v>
      </c>
      <c r="F22" s="36" t="s">
        <v>142</v>
      </c>
      <c r="G22" s="36" t="s">
        <v>142</v>
      </c>
      <c r="H22" s="36" t="s">
        <v>142</v>
      </c>
      <c r="I22" s="36" t="s">
        <v>142</v>
      </c>
      <c r="J22" s="36" t="s">
        <v>142</v>
      </c>
      <c r="K22" s="36" t="s">
        <v>142</v>
      </c>
      <c r="L22" s="36" t="s">
        <v>142</v>
      </c>
      <c r="M22" s="36" t="s">
        <v>142</v>
      </c>
      <c r="N22" s="36" t="s">
        <v>142</v>
      </c>
      <c r="O22" s="36" t="s">
        <v>142</v>
      </c>
      <c r="P22" s="36" t="s">
        <v>142</v>
      </c>
      <c r="Q22" s="36" t="s">
        <v>142</v>
      </c>
      <c r="R22" s="32">
        <v>0</v>
      </c>
      <c r="S22" s="32">
        <f t="shared" ref="S22" si="12">S43</f>
        <v>0</v>
      </c>
      <c r="T22" s="36" t="s">
        <v>142</v>
      </c>
      <c r="U22" s="36" t="s">
        <v>142</v>
      </c>
      <c r="V22" s="36" t="s">
        <v>142</v>
      </c>
      <c r="W22" s="32" t="str">
        <f t="shared" ref="W22:W23" si="13">W43</f>
        <v>нд</v>
      </c>
      <c r="X22" s="36" t="s">
        <v>142</v>
      </c>
      <c r="Y22" s="36" t="s">
        <v>142</v>
      </c>
      <c r="Z22" s="36" t="s">
        <v>142</v>
      </c>
      <c r="AA22" s="36" t="s">
        <v>142</v>
      </c>
      <c r="AB22" s="36" t="s">
        <v>142</v>
      </c>
      <c r="AC22" s="36" t="s">
        <v>142</v>
      </c>
      <c r="AD22" s="32">
        <f t="shared" ref="AD22:AE23" si="14">AD43</f>
        <v>0</v>
      </c>
      <c r="AE22" s="32">
        <f t="shared" si="14"/>
        <v>0</v>
      </c>
      <c r="AF22" s="36" t="s">
        <v>142</v>
      </c>
      <c r="AG22" s="36" t="s">
        <v>142</v>
      </c>
      <c r="AH22" s="36" t="s">
        <v>142</v>
      </c>
      <c r="AI22" s="36" t="s">
        <v>142</v>
      </c>
      <c r="AJ22" s="36" t="s">
        <v>142</v>
      </c>
      <c r="AK22" s="36" t="s">
        <v>142</v>
      </c>
      <c r="AL22" s="36" t="s">
        <v>142</v>
      </c>
      <c r="AM22" s="36" t="s">
        <v>142</v>
      </c>
      <c r="AN22" s="36" t="s">
        <v>142</v>
      </c>
      <c r="AO22" s="36" t="s">
        <v>142</v>
      </c>
      <c r="AP22" s="32">
        <v>0</v>
      </c>
      <c r="AQ22" s="32">
        <f t="shared" ref="AQ22:AQ23" si="15">AQ43</f>
        <v>0</v>
      </c>
      <c r="AR22" s="36" t="s">
        <v>142</v>
      </c>
      <c r="AS22" s="36" t="s">
        <v>142</v>
      </c>
      <c r="AT22" s="36" t="s">
        <v>142</v>
      </c>
      <c r="AU22" s="36" t="s">
        <v>142</v>
      </c>
      <c r="AV22" s="36" t="s">
        <v>142</v>
      </c>
      <c r="AW22" s="36" t="s">
        <v>142</v>
      </c>
      <c r="AX22" s="36" t="s">
        <v>142</v>
      </c>
      <c r="AY22" s="36" t="s">
        <v>142</v>
      </c>
      <c r="AZ22" s="36" t="s">
        <v>142</v>
      </c>
      <c r="BA22" s="36" t="s">
        <v>142</v>
      </c>
      <c r="BB22" s="37">
        <f t="shared" si="9"/>
        <v>0</v>
      </c>
      <c r="BC22" s="37">
        <f t="shared" si="10"/>
        <v>0</v>
      </c>
      <c r="BD22" s="36" t="s">
        <v>142</v>
      </c>
      <c r="BE22" s="36" t="s">
        <v>142</v>
      </c>
      <c r="BF22" s="36" t="s">
        <v>142</v>
      </c>
      <c r="BG22" s="36" t="s">
        <v>142</v>
      </c>
      <c r="BH22" s="38" t="s">
        <v>142</v>
      </c>
      <c r="BI22" s="38" t="s">
        <v>142</v>
      </c>
      <c r="BJ22" s="38" t="s">
        <v>142</v>
      </c>
      <c r="BK22" s="38" t="s">
        <v>142</v>
      </c>
      <c r="BL22" s="38" t="s">
        <v>142</v>
      </c>
      <c r="BM22" s="38" t="s">
        <v>142</v>
      </c>
      <c r="BN22" s="38" t="s">
        <v>142</v>
      </c>
      <c r="BP22" s="42">
        <f t="shared" si="11"/>
        <v>0</v>
      </c>
      <c r="BQ22" s="42"/>
      <c r="BR22" s="45"/>
    </row>
    <row r="23" spans="1:70" ht="31.5" x14ac:dyDescent="0.25">
      <c r="A23" s="22" t="s">
        <v>89</v>
      </c>
      <c r="B23" s="23" t="s">
        <v>90</v>
      </c>
      <c r="C23" s="28" t="s">
        <v>123</v>
      </c>
      <c r="D23" s="32">
        <f>D44</f>
        <v>36.955224099999995</v>
      </c>
      <c r="E23" s="31" t="s">
        <v>142</v>
      </c>
      <c r="F23" s="36" t="s">
        <v>142</v>
      </c>
      <c r="G23" s="36" t="s">
        <v>142</v>
      </c>
      <c r="H23" s="36" t="s">
        <v>142</v>
      </c>
      <c r="I23" s="36" t="s">
        <v>142</v>
      </c>
      <c r="J23" s="36" t="s">
        <v>142</v>
      </c>
      <c r="K23" s="36" t="s">
        <v>142</v>
      </c>
      <c r="L23" s="36" t="s">
        <v>142</v>
      </c>
      <c r="M23" s="36" t="s">
        <v>142</v>
      </c>
      <c r="N23" s="36" t="s">
        <v>142</v>
      </c>
      <c r="O23" s="36" t="s">
        <v>142</v>
      </c>
      <c r="P23" s="36" t="s">
        <v>142</v>
      </c>
      <c r="Q23" s="36" t="s">
        <v>142</v>
      </c>
      <c r="R23" s="32">
        <v>0</v>
      </c>
      <c r="S23" s="32">
        <f t="shared" ref="S23" si="16">S44</f>
        <v>11.326215620000001</v>
      </c>
      <c r="T23" s="36" t="s">
        <v>142</v>
      </c>
      <c r="U23" s="36" t="s">
        <v>142</v>
      </c>
      <c r="V23" s="36" t="s">
        <v>142</v>
      </c>
      <c r="W23" s="54">
        <f t="shared" si="13"/>
        <v>7</v>
      </c>
      <c r="X23" s="36" t="s">
        <v>142</v>
      </c>
      <c r="Y23" s="36" t="s">
        <v>142</v>
      </c>
      <c r="Z23" s="36" t="s">
        <v>142</v>
      </c>
      <c r="AA23" s="36" t="s">
        <v>142</v>
      </c>
      <c r="AB23" s="36" t="s">
        <v>142</v>
      </c>
      <c r="AC23" s="36" t="s">
        <v>142</v>
      </c>
      <c r="AD23" s="32">
        <f t="shared" si="14"/>
        <v>0.84143829999999997</v>
      </c>
      <c r="AE23" s="32">
        <f t="shared" si="14"/>
        <v>13.397141639999999</v>
      </c>
      <c r="AF23" s="36" t="s">
        <v>142</v>
      </c>
      <c r="AG23" s="36" t="s">
        <v>142</v>
      </c>
      <c r="AH23" s="36" t="s">
        <v>142</v>
      </c>
      <c r="AI23" s="54">
        <f t="shared" ref="AI23" si="17">AI44</f>
        <v>40</v>
      </c>
      <c r="AJ23" s="36" t="s">
        <v>142</v>
      </c>
      <c r="AK23" s="36" t="s">
        <v>142</v>
      </c>
      <c r="AL23" s="36" t="s">
        <v>142</v>
      </c>
      <c r="AM23" s="36" t="s">
        <v>142</v>
      </c>
      <c r="AN23" s="36" t="s">
        <v>142</v>
      </c>
      <c r="AO23" s="36" t="s">
        <v>142</v>
      </c>
      <c r="AP23" s="32">
        <v>0</v>
      </c>
      <c r="AQ23" s="32">
        <f t="shared" si="15"/>
        <v>11.39042854</v>
      </c>
      <c r="AR23" s="36" t="s">
        <v>142</v>
      </c>
      <c r="AS23" s="36" t="s">
        <v>142</v>
      </c>
      <c r="AT23" s="36" t="s">
        <v>142</v>
      </c>
      <c r="AU23" s="54">
        <f>AU44</f>
        <v>139</v>
      </c>
      <c r="AV23" s="36" t="s">
        <v>142</v>
      </c>
      <c r="AW23" s="36" t="s">
        <v>142</v>
      </c>
      <c r="AX23" s="36" t="s">
        <v>142</v>
      </c>
      <c r="AY23" s="36" t="s">
        <v>142</v>
      </c>
      <c r="AZ23" s="36" t="s">
        <v>142</v>
      </c>
      <c r="BA23" s="36" t="s">
        <v>142</v>
      </c>
      <c r="BB23" s="37">
        <f t="shared" si="9"/>
        <v>0.84143829999999997</v>
      </c>
      <c r="BC23" s="37">
        <f t="shared" si="10"/>
        <v>36.113785800000002</v>
      </c>
      <c r="BD23" s="36" t="s">
        <v>142</v>
      </c>
      <c r="BE23" s="36" t="s">
        <v>142</v>
      </c>
      <c r="BF23" s="36" t="s">
        <v>142</v>
      </c>
      <c r="BG23" s="36">
        <f t="shared" ref="BG23:BG52" si="18">AU23+AI23+W23</f>
        <v>186</v>
      </c>
      <c r="BH23" s="38" t="s">
        <v>142</v>
      </c>
      <c r="BI23" s="38" t="s">
        <v>142</v>
      </c>
      <c r="BJ23" s="38" t="s">
        <v>142</v>
      </c>
      <c r="BK23" s="38" t="s">
        <v>142</v>
      </c>
      <c r="BL23" s="38" t="s">
        <v>142</v>
      </c>
      <c r="BM23" s="38" t="s">
        <v>142</v>
      </c>
      <c r="BN23" s="38" t="s">
        <v>142</v>
      </c>
      <c r="BP23" s="42">
        <f t="shared" si="11"/>
        <v>0</v>
      </c>
      <c r="BQ23" s="42"/>
      <c r="BR23" s="45"/>
    </row>
    <row r="24" spans="1:70" ht="47.25" x14ac:dyDescent="0.25">
      <c r="A24" s="22" t="s">
        <v>91</v>
      </c>
      <c r="B24" s="23" t="s">
        <v>92</v>
      </c>
      <c r="C24" s="28" t="s">
        <v>123</v>
      </c>
      <c r="D24" s="32">
        <f>D57</f>
        <v>0</v>
      </c>
      <c r="E24" s="31" t="s">
        <v>142</v>
      </c>
      <c r="F24" s="36" t="s">
        <v>142</v>
      </c>
      <c r="G24" s="36" t="s">
        <v>142</v>
      </c>
      <c r="H24" s="36" t="s">
        <v>142</v>
      </c>
      <c r="I24" s="36" t="s">
        <v>142</v>
      </c>
      <c r="J24" s="36" t="s">
        <v>142</v>
      </c>
      <c r="K24" s="36" t="s">
        <v>142</v>
      </c>
      <c r="L24" s="36" t="s">
        <v>142</v>
      </c>
      <c r="M24" s="36" t="s">
        <v>142</v>
      </c>
      <c r="N24" s="36" t="s">
        <v>142</v>
      </c>
      <c r="O24" s="36" t="s">
        <v>142</v>
      </c>
      <c r="P24" s="36" t="s">
        <v>142</v>
      </c>
      <c r="Q24" s="36" t="s">
        <v>142</v>
      </c>
      <c r="R24" s="32">
        <v>0</v>
      </c>
      <c r="S24" s="32">
        <f t="shared" ref="S24" si="19">S57</f>
        <v>0</v>
      </c>
      <c r="T24" s="36" t="s">
        <v>142</v>
      </c>
      <c r="U24" s="36" t="s">
        <v>142</v>
      </c>
      <c r="V24" s="36" t="s">
        <v>142</v>
      </c>
      <c r="W24" s="32" t="str">
        <f t="shared" ref="W24:W25" si="20">W57</f>
        <v>нд</v>
      </c>
      <c r="X24" s="36" t="s">
        <v>142</v>
      </c>
      <c r="Y24" s="36" t="s">
        <v>142</v>
      </c>
      <c r="Z24" s="36" t="s">
        <v>142</v>
      </c>
      <c r="AA24" s="36" t="s">
        <v>142</v>
      </c>
      <c r="AB24" s="36" t="s">
        <v>142</v>
      </c>
      <c r="AC24" s="36" t="s">
        <v>142</v>
      </c>
      <c r="AD24" s="32">
        <f t="shared" ref="AD24:AE25" si="21">AD57</f>
        <v>0</v>
      </c>
      <c r="AE24" s="32">
        <f t="shared" si="21"/>
        <v>0</v>
      </c>
      <c r="AF24" s="36" t="s">
        <v>142</v>
      </c>
      <c r="AG24" s="36" t="s">
        <v>142</v>
      </c>
      <c r="AH24" s="36" t="s">
        <v>142</v>
      </c>
      <c r="AI24" s="36" t="s">
        <v>142</v>
      </c>
      <c r="AJ24" s="36" t="s">
        <v>142</v>
      </c>
      <c r="AK24" s="36" t="s">
        <v>142</v>
      </c>
      <c r="AL24" s="36" t="s">
        <v>142</v>
      </c>
      <c r="AM24" s="36" t="s">
        <v>142</v>
      </c>
      <c r="AN24" s="36" t="s">
        <v>142</v>
      </c>
      <c r="AO24" s="36" t="s">
        <v>142</v>
      </c>
      <c r="AP24" s="32">
        <v>0</v>
      </c>
      <c r="AQ24" s="32">
        <f t="shared" ref="AQ24:AQ25" si="22">AQ57</f>
        <v>0</v>
      </c>
      <c r="AR24" s="36" t="s">
        <v>142</v>
      </c>
      <c r="AS24" s="36" t="s">
        <v>142</v>
      </c>
      <c r="AT24" s="36" t="s">
        <v>142</v>
      </c>
      <c r="AU24" s="36" t="s">
        <v>142</v>
      </c>
      <c r="AV24" s="36" t="s">
        <v>142</v>
      </c>
      <c r="AW24" s="36" t="s">
        <v>142</v>
      </c>
      <c r="AX24" s="36" t="s">
        <v>142</v>
      </c>
      <c r="AY24" s="36" t="s">
        <v>142</v>
      </c>
      <c r="AZ24" s="36" t="s">
        <v>142</v>
      </c>
      <c r="BA24" s="36" t="s">
        <v>142</v>
      </c>
      <c r="BB24" s="37">
        <f t="shared" si="9"/>
        <v>0</v>
      </c>
      <c r="BC24" s="37">
        <f t="shared" si="10"/>
        <v>0</v>
      </c>
      <c r="BD24" s="36" t="s">
        <v>142</v>
      </c>
      <c r="BE24" s="36" t="s">
        <v>142</v>
      </c>
      <c r="BF24" s="36" t="s">
        <v>142</v>
      </c>
      <c r="BG24" s="36" t="s">
        <v>142</v>
      </c>
      <c r="BH24" s="38" t="s">
        <v>142</v>
      </c>
      <c r="BI24" s="38" t="s">
        <v>142</v>
      </c>
      <c r="BJ24" s="38" t="s">
        <v>142</v>
      </c>
      <c r="BK24" s="38" t="s">
        <v>142</v>
      </c>
      <c r="BL24" s="38" t="s">
        <v>142</v>
      </c>
      <c r="BM24" s="38" t="s">
        <v>142</v>
      </c>
      <c r="BN24" s="38" t="s">
        <v>142</v>
      </c>
      <c r="BP24" s="42">
        <f t="shared" si="11"/>
        <v>0</v>
      </c>
      <c r="BQ24" s="42"/>
      <c r="BR24" s="45"/>
    </row>
    <row r="25" spans="1:70" x14ac:dyDescent="0.25">
      <c r="A25" s="22" t="s">
        <v>93</v>
      </c>
      <c r="B25" s="23" t="s">
        <v>94</v>
      </c>
      <c r="C25" s="28" t="s">
        <v>123</v>
      </c>
      <c r="D25" s="32">
        <f>D58</f>
        <v>424.24644994000005</v>
      </c>
      <c r="E25" s="31" t="s">
        <v>142</v>
      </c>
      <c r="F25" s="36" t="s">
        <v>142</v>
      </c>
      <c r="G25" s="36" t="s">
        <v>142</v>
      </c>
      <c r="H25" s="36" t="s">
        <v>142</v>
      </c>
      <c r="I25" s="36" t="s">
        <v>142</v>
      </c>
      <c r="J25" s="36" t="s">
        <v>142</v>
      </c>
      <c r="K25" s="36" t="s">
        <v>142</v>
      </c>
      <c r="L25" s="36" t="s">
        <v>142</v>
      </c>
      <c r="M25" s="36" t="s">
        <v>142</v>
      </c>
      <c r="N25" s="36" t="s">
        <v>142</v>
      </c>
      <c r="O25" s="36" t="s">
        <v>142</v>
      </c>
      <c r="P25" s="36" t="s">
        <v>142</v>
      </c>
      <c r="Q25" s="36" t="s">
        <v>142</v>
      </c>
      <c r="R25" s="32">
        <v>0</v>
      </c>
      <c r="S25" s="32">
        <f t="shared" ref="S25" si="23">S58</f>
        <v>424.24644994000005</v>
      </c>
      <c r="T25" s="36" t="s">
        <v>142</v>
      </c>
      <c r="U25" s="36" t="s">
        <v>142</v>
      </c>
      <c r="V25" s="36" t="s">
        <v>142</v>
      </c>
      <c r="W25" s="32" t="str">
        <f t="shared" si="20"/>
        <v>нд</v>
      </c>
      <c r="X25" s="36" t="s">
        <v>142</v>
      </c>
      <c r="Y25" s="36" t="s">
        <v>142</v>
      </c>
      <c r="Z25" s="36" t="s">
        <v>142</v>
      </c>
      <c r="AA25" s="36" t="s">
        <v>142</v>
      </c>
      <c r="AB25" s="36" t="s">
        <v>142</v>
      </c>
      <c r="AC25" s="36" t="s">
        <v>142</v>
      </c>
      <c r="AD25" s="32">
        <f t="shared" si="21"/>
        <v>0</v>
      </c>
      <c r="AE25" s="32">
        <f t="shared" si="21"/>
        <v>0</v>
      </c>
      <c r="AF25" s="36" t="s">
        <v>142</v>
      </c>
      <c r="AG25" s="36" t="s">
        <v>142</v>
      </c>
      <c r="AH25" s="36" t="s">
        <v>142</v>
      </c>
      <c r="AI25" s="36" t="s">
        <v>142</v>
      </c>
      <c r="AJ25" s="36" t="s">
        <v>142</v>
      </c>
      <c r="AK25" s="36" t="s">
        <v>142</v>
      </c>
      <c r="AL25" s="36" t="s">
        <v>142</v>
      </c>
      <c r="AM25" s="36" t="s">
        <v>142</v>
      </c>
      <c r="AN25" s="36" t="s">
        <v>142</v>
      </c>
      <c r="AO25" s="36" t="s">
        <v>142</v>
      </c>
      <c r="AP25" s="32">
        <v>0</v>
      </c>
      <c r="AQ25" s="32">
        <f t="shared" si="22"/>
        <v>0</v>
      </c>
      <c r="AR25" s="36" t="s">
        <v>142</v>
      </c>
      <c r="AS25" s="36" t="s">
        <v>142</v>
      </c>
      <c r="AT25" s="36" t="s">
        <v>142</v>
      </c>
      <c r="AU25" s="36" t="s">
        <v>142</v>
      </c>
      <c r="AV25" s="36" t="s">
        <v>142</v>
      </c>
      <c r="AW25" s="36" t="s">
        <v>142</v>
      </c>
      <c r="AX25" s="36" t="s">
        <v>142</v>
      </c>
      <c r="AY25" s="36" t="s">
        <v>142</v>
      </c>
      <c r="AZ25" s="36" t="s">
        <v>142</v>
      </c>
      <c r="BA25" s="36" t="s">
        <v>142</v>
      </c>
      <c r="BB25" s="37">
        <f t="shared" si="9"/>
        <v>0</v>
      </c>
      <c r="BC25" s="37">
        <f t="shared" si="10"/>
        <v>424.24644994000005</v>
      </c>
      <c r="BD25" s="36" t="s">
        <v>142</v>
      </c>
      <c r="BE25" s="36" t="s">
        <v>142</v>
      </c>
      <c r="BF25" s="36" t="s">
        <v>142</v>
      </c>
      <c r="BG25" s="36" t="s">
        <v>142</v>
      </c>
      <c r="BH25" s="38" t="s">
        <v>142</v>
      </c>
      <c r="BI25" s="38" t="s">
        <v>142</v>
      </c>
      <c r="BJ25" s="38" t="s">
        <v>142</v>
      </c>
      <c r="BK25" s="38" t="s">
        <v>142</v>
      </c>
      <c r="BL25" s="38" t="s">
        <v>142</v>
      </c>
      <c r="BM25" s="38" t="s">
        <v>142</v>
      </c>
      <c r="BN25" s="38" t="s">
        <v>142</v>
      </c>
      <c r="BP25" s="42">
        <f t="shared" si="11"/>
        <v>0</v>
      </c>
      <c r="BQ25" s="42"/>
      <c r="BR25" s="45"/>
    </row>
    <row r="26" spans="1:70" x14ac:dyDescent="0.25">
      <c r="A26" s="21" t="s">
        <v>95</v>
      </c>
      <c r="B26" s="24" t="s">
        <v>124</v>
      </c>
      <c r="C26" s="21" t="s">
        <v>123</v>
      </c>
      <c r="D26" s="31">
        <f t="shared" ref="D26" si="24">D20</f>
        <v>472.85949705274868</v>
      </c>
      <c r="E26" s="31" t="s">
        <v>142</v>
      </c>
      <c r="F26" s="36" t="s">
        <v>142</v>
      </c>
      <c r="G26" s="36" t="s">
        <v>142</v>
      </c>
      <c r="H26" s="36" t="s">
        <v>142</v>
      </c>
      <c r="I26" s="36" t="s">
        <v>142</v>
      </c>
      <c r="J26" s="36" t="s">
        <v>142</v>
      </c>
      <c r="K26" s="36" t="s">
        <v>142</v>
      </c>
      <c r="L26" s="36" t="s">
        <v>142</v>
      </c>
      <c r="M26" s="36" t="s">
        <v>142</v>
      </c>
      <c r="N26" s="36" t="s">
        <v>142</v>
      </c>
      <c r="O26" s="36" t="s">
        <v>142</v>
      </c>
      <c r="P26" s="36" t="s">
        <v>142</v>
      </c>
      <c r="Q26" s="36" t="s">
        <v>142</v>
      </c>
      <c r="R26" s="31">
        <v>0</v>
      </c>
      <c r="S26" s="31">
        <f t="shared" ref="S26" si="25">S20</f>
        <v>440.12208190176005</v>
      </c>
      <c r="T26" s="36" t="s">
        <v>142</v>
      </c>
      <c r="U26" s="36" t="s">
        <v>142</v>
      </c>
      <c r="V26" s="36" t="s">
        <v>142</v>
      </c>
      <c r="W26" s="36">
        <f>W20</f>
        <v>7</v>
      </c>
      <c r="X26" s="36" t="s">
        <v>142</v>
      </c>
      <c r="Y26" s="36" t="s">
        <v>142</v>
      </c>
      <c r="Z26" s="36" t="s">
        <v>142</v>
      </c>
      <c r="AA26" s="36" t="s">
        <v>142</v>
      </c>
      <c r="AB26" s="36" t="s">
        <v>142</v>
      </c>
      <c r="AC26" s="36" t="s">
        <v>142</v>
      </c>
      <c r="AD26" s="31">
        <f t="shared" ref="AD26:AE26" si="26">AD20</f>
        <v>0.84143829999999997</v>
      </c>
      <c r="AE26" s="31">
        <f t="shared" si="26"/>
        <v>15.483043230988638</v>
      </c>
      <c r="AF26" s="36" t="s">
        <v>142</v>
      </c>
      <c r="AG26" s="36" t="s">
        <v>142</v>
      </c>
      <c r="AH26" s="36" t="s">
        <v>142</v>
      </c>
      <c r="AI26" s="36">
        <f>AI20</f>
        <v>40</v>
      </c>
      <c r="AJ26" s="36" t="s">
        <v>142</v>
      </c>
      <c r="AK26" s="36" t="s">
        <v>142</v>
      </c>
      <c r="AL26" s="36" t="s">
        <v>142</v>
      </c>
      <c r="AM26" s="36" t="s">
        <v>142</v>
      </c>
      <c r="AN26" s="36" t="s">
        <v>142</v>
      </c>
      <c r="AO26" s="36" t="s">
        <v>142</v>
      </c>
      <c r="AP26" s="31">
        <v>0</v>
      </c>
      <c r="AQ26" s="31">
        <f t="shared" ref="AQ26" si="27">AQ20</f>
        <v>16.41293362</v>
      </c>
      <c r="AR26" s="36" t="s">
        <v>142</v>
      </c>
      <c r="AS26" s="36" t="s">
        <v>142</v>
      </c>
      <c r="AT26" s="36" t="s">
        <v>142</v>
      </c>
      <c r="AU26" s="36">
        <f>AU20</f>
        <v>139</v>
      </c>
      <c r="AV26" s="36" t="s">
        <v>142</v>
      </c>
      <c r="AW26" s="36" t="s">
        <v>142</v>
      </c>
      <c r="AX26" s="36" t="s">
        <v>142</v>
      </c>
      <c r="AY26" s="36" t="s">
        <v>142</v>
      </c>
      <c r="AZ26" s="36" t="s">
        <v>142</v>
      </c>
      <c r="BA26" s="36" t="s">
        <v>142</v>
      </c>
      <c r="BB26" s="37">
        <f t="shared" si="9"/>
        <v>0.84143829999999997</v>
      </c>
      <c r="BC26" s="37">
        <f t="shared" si="10"/>
        <v>472.01805875274869</v>
      </c>
      <c r="BD26" s="36" t="s">
        <v>142</v>
      </c>
      <c r="BE26" s="36" t="s">
        <v>142</v>
      </c>
      <c r="BF26" s="36" t="s">
        <v>142</v>
      </c>
      <c r="BG26" s="36">
        <f>AU26+AI26+W26</f>
        <v>186</v>
      </c>
      <c r="BH26" s="38" t="s">
        <v>142</v>
      </c>
      <c r="BI26" s="38" t="s">
        <v>142</v>
      </c>
      <c r="BJ26" s="38" t="s">
        <v>142</v>
      </c>
      <c r="BK26" s="38" t="s">
        <v>142</v>
      </c>
      <c r="BL26" s="38" t="s">
        <v>142</v>
      </c>
      <c r="BM26" s="38" t="s">
        <v>142</v>
      </c>
      <c r="BN26" s="38" t="s">
        <v>142</v>
      </c>
      <c r="BP26" s="42">
        <f t="shared" si="11"/>
        <v>0</v>
      </c>
      <c r="BQ26" s="42"/>
      <c r="BR26" s="45"/>
    </row>
    <row r="27" spans="1:70" x14ac:dyDescent="0.25">
      <c r="A27" s="25" t="s">
        <v>96</v>
      </c>
      <c r="B27" s="26" t="s">
        <v>86</v>
      </c>
      <c r="C27" s="25" t="s">
        <v>123</v>
      </c>
      <c r="D27" s="33">
        <f>D28+D41+D42</f>
        <v>11.657823012748642</v>
      </c>
      <c r="E27" s="31" t="s">
        <v>142</v>
      </c>
      <c r="F27" s="36" t="s">
        <v>142</v>
      </c>
      <c r="G27" s="36" t="s">
        <v>142</v>
      </c>
      <c r="H27" s="36" t="s">
        <v>142</v>
      </c>
      <c r="I27" s="36" t="s">
        <v>142</v>
      </c>
      <c r="J27" s="36" t="s">
        <v>142</v>
      </c>
      <c r="K27" s="36" t="s">
        <v>142</v>
      </c>
      <c r="L27" s="36" t="s">
        <v>142</v>
      </c>
      <c r="M27" s="36" t="s">
        <v>142</v>
      </c>
      <c r="N27" s="36" t="s">
        <v>142</v>
      </c>
      <c r="O27" s="36" t="s">
        <v>142</v>
      </c>
      <c r="P27" s="36" t="s">
        <v>142</v>
      </c>
      <c r="Q27" s="36" t="s">
        <v>142</v>
      </c>
      <c r="R27" s="33">
        <v>0</v>
      </c>
      <c r="S27" s="33">
        <f>S28+S41+S42</f>
        <v>4.5494163417600006</v>
      </c>
      <c r="T27" s="36" t="s">
        <v>142</v>
      </c>
      <c r="U27" s="36" t="s">
        <v>142</v>
      </c>
      <c r="V27" s="36" t="s">
        <v>142</v>
      </c>
      <c r="W27" s="36" t="s">
        <v>142</v>
      </c>
      <c r="X27" s="36" t="s">
        <v>142</v>
      </c>
      <c r="Y27" s="36" t="s">
        <v>142</v>
      </c>
      <c r="Z27" s="36" t="s">
        <v>142</v>
      </c>
      <c r="AA27" s="36" t="s">
        <v>142</v>
      </c>
      <c r="AB27" s="36" t="s">
        <v>142</v>
      </c>
      <c r="AC27" s="36" t="s">
        <v>142</v>
      </c>
      <c r="AD27" s="33">
        <v>0</v>
      </c>
      <c r="AE27" s="33">
        <f>AE28+AE41+AE42</f>
        <v>2.08590159098864</v>
      </c>
      <c r="AF27" s="36" t="s">
        <v>142</v>
      </c>
      <c r="AG27" s="36" t="s">
        <v>142</v>
      </c>
      <c r="AH27" s="36" t="s">
        <v>142</v>
      </c>
      <c r="AI27" s="36" t="s">
        <v>142</v>
      </c>
      <c r="AJ27" s="36" t="s">
        <v>142</v>
      </c>
      <c r="AK27" s="36" t="s">
        <v>142</v>
      </c>
      <c r="AL27" s="36" t="s">
        <v>142</v>
      </c>
      <c r="AM27" s="36" t="s">
        <v>142</v>
      </c>
      <c r="AN27" s="36" t="s">
        <v>142</v>
      </c>
      <c r="AO27" s="36" t="s">
        <v>142</v>
      </c>
      <c r="AP27" s="33">
        <v>0</v>
      </c>
      <c r="AQ27" s="33">
        <f>AQ28+AQ41+AQ42</f>
        <v>5.0225050800000002</v>
      </c>
      <c r="AR27" s="36" t="s">
        <v>142</v>
      </c>
      <c r="AS27" s="36" t="s">
        <v>142</v>
      </c>
      <c r="AT27" s="36" t="s">
        <v>142</v>
      </c>
      <c r="AU27" s="36" t="s">
        <v>142</v>
      </c>
      <c r="AV27" s="36" t="s">
        <v>142</v>
      </c>
      <c r="AW27" s="36" t="s">
        <v>142</v>
      </c>
      <c r="AX27" s="36" t="s">
        <v>142</v>
      </c>
      <c r="AY27" s="36" t="s">
        <v>142</v>
      </c>
      <c r="AZ27" s="36" t="s">
        <v>142</v>
      </c>
      <c r="BA27" s="36" t="s">
        <v>142</v>
      </c>
      <c r="BB27" s="37">
        <f t="shared" si="9"/>
        <v>0</v>
      </c>
      <c r="BC27" s="37">
        <f t="shared" si="10"/>
        <v>11.65782301274864</v>
      </c>
      <c r="BD27" s="36" t="s">
        <v>142</v>
      </c>
      <c r="BE27" s="36" t="s">
        <v>142</v>
      </c>
      <c r="BF27" s="36" t="s">
        <v>142</v>
      </c>
      <c r="BG27" s="36" t="s">
        <v>142</v>
      </c>
      <c r="BH27" s="38" t="s">
        <v>142</v>
      </c>
      <c r="BI27" s="38" t="s">
        <v>142</v>
      </c>
      <c r="BJ27" s="38" t="s">
        <v>142</v>
      </c>
      <c r="BK27" s="38" t="s">
        <v>142</v>
      </c>
      <c r="BL27" s="38" t="s">
        <v>142</v>
      </c>
      <c r="BM27" s="38" t="s">
        <v>142</v>
      </c>
      <c r="BN27" s="38" t="s">
        <v>142</v>
      </c>
      <c r="BP27" s="42">
        <f t="shared" si="11"/>
        <v>0</v>
      </c>
      <c r="BQ27" s="42"/>
      <c r="BR27" s="45"/>
    </row>
    <row r="28" spans="1:70" x14ac:dyDescent="0.25">
      <c r="A28" s="22" t="s">
        <v>97</v>
      </c>
      <c r="B28" s="23" t="s">
        <v>98</v>
      </c>
      <c r="C28" s="28" t="s">
        <v>123</v>
      </c>
      <c r="D28" s="32">
        <f t="shared" ref="D28" si="28">D29+D30</f>
        <v>11.657823012748642</v>
      </c>
      <c r="E28" s="31" t="s">
        <v>142</v>
      </c>
      <c r="F28" s="36" t="s">
        <v>142</v>
      </c>
      <c r="G28" s="36" t="s">
        <v>142</v>
      </c>
      <c r="H28" s="36" t="s">
        <v>142</v>
      </c>
      <c r="I28" s="36" t="s">
        <v>142</v>
      </c>
      <c r="J28" s="36" t="s">
        <v>142</v>
      </c>
      <c r="K28" s="36" t="s">
        <v>142</v>
      </c>
      <c r="L28" s="36" t="s">
        <v>142</v>
      </c>
      <c r="M28" s="36" t="s">
        <v>142</v>
      </c>
      <c r="N28" s="36" t="s">
        <v>142</v>
      </c>
      <c r="O28" s="36" t="s">
        <v>142</v>
      </c>
      <c r="P28" s="36" t="s">
        <v>142</v>
      </c>
      <c r="Q28" s="36" t="s">
        <v>142</v>
      </c>
      <c r="R28" s="32">
        <v>0</v>
      </c>
      <c r="S28" s="32">
        <f t="shared" ref="S28" si="29">S29+S30</f>
        <v>4.5494163417600006</v>
      </c>
      <c r="T28" s="36" t="s">
        <v>142</v>
      </c>
      <c r="U28" s="36" t="s">
        <v>142</v>
      </c>
      <c r="V28" s="36" t="s">
        <v>142</v>
      </c>
      <c r="W28" s="36" t="s">
        <v>142</v>
      </c>
      <c r="X28" s="36" t="s">
        <v>142</v>
      </c>
      <c r="Y28" s="36" t="s">
        <v>142</v>
      </c>
      <c r="Z28" s="36" t="s">
        <v>142</v>
      </c>
      <c r="AA28" s="36" t="s">
        <v>142</v>
      </c>
      <c r="AB28" s="36" t="s">
        <v>142</v>
      </c>
      <c r="AC28" s="36" t="s">
        <v>142</v>
      </c>
      <c r="AD28" s="32">
        <v>0</v>
      </c>
      <c r="AE28" s="32">
        <f t="shared" ref="AE28" si="30">AE29+AE30</f>
        <v>2.08590159098864</v>
      </c>
      <c r="AF28" s="36" t="s">
        <v>142</v>
      </c>
      <c r="AG28" s="36" t="s">
        <v>142</v>
      </c>
      <c r="AH28" s="36" t="s">
        <v>142</v>
      </c>
      <c r="AI28" s="36" t="s">
        <v>142</v>
      </c>
      <c r="AJ28" s="36" t="s">
        <v>142</v>
      </c>
      <c r="AK28" s="36" t="s">
        <v>142</v>
      </c>
      <c r="AL28" s="36" t="s">
        <v>142</v>
      </c>
      <c r="AM28" s="36" t="s">
        <v>142</v>
      </c>
      <c r="AN28" s="36" t="s">
        <v>142</v>
      </c>
      <c r="AO28" s="36" t="s">
        <v>142</v>
      </c>
      <c r="AP28" s="32">
        <v>0</v>
      </c>
      <c r="AQ28" s="32">
        <f t="shared" ref="AQ28" si="31">AQ29+AQ30</f>
        <v>5.0225050800000002</v>
      </c>
      <c r="AR28" s="36" t="s">
        <v>142</v>
      </c>
      <c r="AS28" s="36" t="s">
        <v>142</v>
      </c>
      <c r="AT28" s="36" t="s">
        <v>142</v>
      </c>
      <c r="AU28" s="36" t="s">
        <v>142</v>
      </c>
      <c r="AV28" s="36" t="s">
        <v>142</v>
      </c>
      <c r="AW28" s="36" t="s">
        <v>142</v>
      </c>
      <c r="AX28" s="36" t="s">
        <v>142</v>
      </c>
      <c r="AY28" s="36" t="s">
        <v>142</v>
      </c>
      <c r="AZ28" s="36" t="s">
        <v>142</v>
      </c>
      <c r="BA28" s="36" t="s">
        <v>142</v>
      </c>
      <c r="BB28" s="37">
        <f t="shared" si="9"/>
        <v>0</v>
      </c>
      <c r="BC28" s="37">
        <f t="shared" si="10"/>
        <v>11.65782301274864</v>
      </c>
      <c r="BD28" s="36" t="s">
        <v>142</v>
      </c>
      <c r="BE28" s="36" t="s">
        <v>142</v>
      </c>
      <c r="BF28" s="36" t="s">
        <v>142</v>
      </c>
      <c r="BG28" s="36" t="s">
        <v>142</v>
      </c>
      <c r="BH28" s="38" t="s">
        <v>142</v>
      </c>
      <c r="BI28" s="38" t="s">
        <v>142</v>
      </c>
      <c r="BJ28" s="38" t="s">
        <v>142</v>
      </c>
      <c r="BK28" s="38" t="s">
        <v>142</v>
      </c>
      <c r="BL28" s="38" t="s">
        <v>142</v>
      </c>
      <c r="BM28" s="38" t="s">
        <v>142</v>
      </c>
      <c r="BN28" s="38" t="s">
        <v>142</v>
      </c>
      <c r="BP28" s="42">
        <f t="shared" si="11"/>
        <v>0</v>
      </c>
      <c r="BQ28" s="42"/>
      <c r="BR28" s="45"/>
    </row>
    <row r="29" spans="1:70" ht="47.25" x14ac:dyDescent="0.25">
      <c r="A29" s="22" t="s">
        <v>99</v>
      </c>
      <c r="B29" s="23" t="s">
        <v>100</v>
      </c>
      <c r="C29" s="28" t="s">
        <v>123</v>
      </c>
      <c r="D29" s="41">
        <v>0</v>
      </c>
      <c r="E29" s="31" t="s">
        <v>142</v>
      </c>
      <c r="F29" s="36" t="s">
        <v>142</v>
      </c>
      <c r="G29" s="36" t="s">
        <v>142</v>
      </c>
      <c r="H29" s="36" t="s">
        <v>142</v>
      </c>
      <c r="I29" s="36" t="s">
        <v>142</v>
      </c>
      <c r="J29" s="36" t="s">
        <v>142</v>
      </c>
      <c r="K29" s="36" t="s">
        <v>142</v>
      </c>
      <c r="L29" s="36" t="s">
        <v>142</v>
      </c>
      <c r="M29" s="36" t="s">
        <v>142</v>
      </c>
      <c r="N29" s="36" t="s">
        <v>142</v>
      </c>
      <c r="O29" s="36" t="s">
        <v>142</v>
      </c>
      <c r="P29" s="36" t="s">
        <v>142</v>
      </c>
      <c r="Q29" s="36" t="s">
        <v>142</v>
      </c>
      <c r="R29" s="32">
        <v>0</v>
      </c>
      <c r="S29" s="41">
        <v>0</v>
      </c>
      <c r="T29" s="36" t="s">
        <v>142</v>
      </c>
      <c r="U29" s="36" t="s">
        <v>142</v>
      </c>
      <c r="V29" s="36" t="s">
        <v>142</v>
      </c>
      <c r="W29" s="36" t="s">
        <v>142</v>
      </c>
      <c r="X29" s="36" t="s">
        <v>142</v>
      </c>
      <c r="Y29" s="36" t="s">
        <v>142</v>
      </c>
      <c r="Z29" s="36" t="s">
        <v>142</v>
      </c>
      <c r="AA29" s="36" t="s">
        <v>142</v>
      </c>
      <c r="AB29" s="36" t="s">
        <v>142</v>
      </c>
      <c r="AC29" s="36" t="s">
        <v>142</v>
      </c>
      <c r="AD29" s="32">
        <v>0</v>
      </c>
      <c r="AE29" s="32">
        <v>0</v>
      </c>
      <c r="AF29" s="36" t="s">
        <v>142</v>
      </c>
      <c r="AG29" s="36" t="s">
        <v>142</v>
      </c>
      <c r="AH29" s="36" t="s">
        <v>142</v>
      </c>
      <c r="AI29" s="36" t="s">
        <v>142</v>
      </c>
      <c r="AJ29" s="36" t="s">
        <v>142</v>
      </c>
      <c r="AK29" s="36" t="s">
        <v>142</v>
      </c>
      <c r="AL29" s="36" t="s">
        <v>142</v>
      </c>
      <c r="AM29" s="36" t="s">
        <v>142</v>
      </c>
      <c r="AN29" s="36" t="s">
        <v>142</v>
      </c>
      <c r="AO29" s="36" t="s">
        <v>142</v>
      </c>
      <c r="AP29" s="32">
        <v>0</v>
      </c>
      <c r="AQ29" s="32">
        <v>0</v>
      </c>
      <c r="AR29" s="36" t="s">
        <v>142</v>
      </c>
      <c r="AS29" s="36" t="s">
        <v>142</v>
      </c>
      <c r="AT29" s="36" t="s">
        <v>142</v>
      </c>
      <c r="AU29" s="36" t="s">
        <v>142</v>
      </c>
      <c r="AV29" s="36" t="s">
        <v>142</v>
      </c>
      <c r="AW29" s="36" t="s">
        <v>142</v>
      </c>
      <c r="AX29" s="36" t="s">
        <v>142</v>
      </c>
      <c r="AY29" s="36" t="s">
        <v>142</v>
      </c>
      <c r="AZ29" s="36" t="s">
        <v>142</v>
      </c>
      <c r="BA29" s="36" t="s">
        <v>142</v>
      </c>
      <c r="BB29" s="37">
        <f t="shared" si="9"/>
        <v>0</v>
      </c>
      <c r="BC29" s="37">
        <f t="shared" si="10"/>
        <v>0</v>
      </c>
      <c r="BD29" s="36" t="s">
        <v>142</v>
      </c>
      <c r="BE29" s="36" t="s">
        <v>142</v>
      </c>
      <c r="BF29" s="36" t="s">
        <v>142</v>
      </c>
      <c r="BG29" s="36" t="s">
        <v>142</v>
      </c>
      <c r="BH29" s="38" t="s">
        <v>142</v>
      </c>
      <c r="BI29" s="38" t="s">
        <v>142</v>
      </c>
      <c r="BJ29" s="38" t="s">
        <v>142</v>
      </c>
      <c r="BK29" s="38" t="s">
        <v>142</v>
      </c>
      <c r="BL29" s="38" t="s">
        <v>142</v>
      </c>
      <c r="BM29" s="38" t="s">
        <v>142</v>
      </c>
      <c r="BN29" s="38" t="s">
        <v>142</v>
      </c>
      <c r="BP29" s="42">
        <f t="shared" si="11"/>
        <v>0</v>
      </c>
      <c r="BQ29" s="42"/>
      <c r="BR29" s="45"/>
    </row>
    <row r="30" spans="1:70" ht="31.5" x14ac:dyDescent="0.25">
      <c r="A30" s="22" t="s">
        <v>101</v>
      </c>
      <c r="B30" s="23" t="s">
        <v>102</v>
      </c>
      <c r="C30" s="28" t="s">
        <v>123</v>
      </c>
      <c r="D30" s="32">
        <f>SUM(D31:D40)</f>
        <v>11.657823012748642</v>
      </c>
      <c r="E30" s="31" t="s">
        <v>142</v>
      </c>
      <c r="F30" s="36" t="s">
        <v>142</v>
      </c>
      <c r="G30" s="36" t="s">
        <v>142</v>
      </c>
      <c r="H30" s="36" t="s">
        <v>142</v>
      </c>
      <c r="I30" s="36" t="s">
        <v>142</v>
      </c>
      <c r="J30" s="36" t="s">
        <v>142</v>
      </c>
      <c r="K30" s="36" t="s">
        <v>142</v>
      </c>
      <c r="L30" s="36" t="s">
        <v>142</v>
      </c>
      <c r="M30" s="36" t="s">
        <v>142</v>
      </c>
      <c r="N30" s="36" t="s">
        <v>142</v>
      </c>
      <c r="O30" s="36" t="s">
        <v>142</v>
      </c>
      <c r="P30" s="36" t="s">
        <v>142</v>
      </c>
      <c r="Q30" s="36" t="s">
        <v>142</v>
      </c>
      <c r="R30" s="32">
        <v>0</v>
      </c>
      <c r="S30" s="32">
        <f>SUM(S31:S40)</f>
        <v>4.5494163417600006</v>
      </c>
      <c r="T30" s="36" t="s">
        <v>142</v>
      </c>
      <c r="U30" s="36" t="s">
        <v>142</v>
      </c>
      <c r="V30" s="36" t="s">
        <v>142</v>
      </c>
      <c r="W30" s="36" t="s">
        <v>142</v>
      </c>
      <c r="X30" s="36" t="s">
        <v>142</v>
      </c>
      <c r="Y30" s="36" t="s">
        <v>142</v>
      </c>
      <c r="Z30" s="36" t="s">
        <v>142</v>
      </c>
      <c r="AA30" s="36" t="s">
        <v>142</v>
      </c>
      <c r="AB30" s="36" t="s">
        <v>142</v>
      </c>
      <c r="AC30" s="36" t="s">
        <v>142</v>
      </c>
      <c r="AD30" s="32">
        <v>0</v>
      </c>
      <c r="AE30" s="32">
        <f>SUM(AE31:AE40)</f>
        <v>2.08590159098864</v>
      </c>
      <c r="AF30" s="36" t="s">
        <v>142</v>
      </c>
      <c r="AG30" s="36" t="s">
        <v>142</v>
      </c>
      <c r="AH30" s="36" t="s">
        <v>142</v>
      </c>
      <c r="AI30" s="36" t="s">
        <v>142</v>
      </c>
      <c r="AJ30" s="36" t="s">
        <v>142</v>
      </c>
      <c r="AK30" s="36" t="s">
        <v>142</v>
      </c>
      <c r="AL30" s="36" t="s">
        <v>142</v>
      </c>
      <c r="AM30" s="36" t="s">
        <v>142</v>
      </c>
      <c r="AN30" s="36" t="s">
        <v>142</v>
      </c>
      <c r="AO30" s="36" t="s">
        <v>142</v>
      </c>
      <c r="AP30" s="32">
        <v>0</v>
      </c>
      <c r="AQ30" s="32">
        <f>SUM(AQ31:AQ40)</f>
        <v>5.0225050800000002</v>
      </c>
      <c r="AR30" s="36" t="s">
        <v>142</v>
      </c>
      <c r="AS30" s="36" t="s">
        <v>142</v>
      </c>
      <c r="AT30" s="36" t="s">
        <v>142</v>
      </c>
      <c r="AU30" s="36" t="s">
        <v>142</v>
      </c>
      <c r="AV30" s="36" t="s">
        <v>142</v>
      </c>
      <c r="AW30" s="36" t="s">
        <v>142</v>
      </c>
      <c r="AX30" s="36" t="s">
        <v>142</v>
      </c>
      <c r="AY30" s="36" t="s">
        <v>142</v>
      </c>
      <c r="AZ30" s="36" t="s">
        <v>142</v>
      </c>
      <c r="BA30" s="36" t="s">
        <v>142</v>
      </c>
      <c r="BB30" s="37">
        <f t="shared" si="9"/>
        <v>0</v>
      </c>
      <c r="BC30" s="37">
        <f t="shared" si="10"/>
        <v>11.65782301274864</v>
      </c>
      <c r="BD30" s="36" t="s">
        <v>142</v>
      </c>
      <c r="BE30" s="36" t="s">
        <v>142</v>
      </c>
      <c r="BF30" s="36" t="s">
        <v>142</v>
      </c>
      <c r="BG30" s="36" t="s">
        <v>142</v>
      </c>
      <c r="BH30" s="38" t="s">
        <v>142</v>
      </c>
      <c r="BI30" s="38" t="s">
        <v>142</v>
      </c>
      <c r="BJ30" s="38" t="s">
        <v>142</v>
      </c>
      <c r="BK30" s="38" t="s">
        <v>142</v>
      </c>
      <c r="BL30" s="38" t="s">
        <v>142</v>
      </c>
      <c r="BM30" s="38" t="s">
        <v>142</v>
      </c>
      <c r="BN30" s="38" t="s">
        <v>142</v>
      </c>
      <c r="BP30" s="42">
        <f t="shared" si="11"/>
        <v>0</v>
      </c>
      <c r="BQ30" s="42"/>
      <c r="BR30" s="45"/>
    </row>
    <row r="31" spans="1:70" ht="47.25" x14ac:dyDescent="0.25">
      <c r="A31" s="28" t="s">
        <v>125</v>
      </c>
      <c r="B31" s="29" t="s">
        <v>154</v>
      </c>
      <c r="C31" s="28" t="s">
        <v>149</v>
      </c>
      <c r="D31" s="41">
        <v>0.39581728600000005</v>
      </c>
      <c r="E31" s="31" t="s">
        <v>142</v>
      </c>
      <c r="F31" s="36" t="s">
        <v>142</v>
      </c>
      <c r="G31" s="36" t="s">
        <v>142</v>
      </c>
      <c r="H31" s="36" t="s">
        <v>142</v>
      </c>
      <c r="I31" s="36" t="s">
        <v>142</v>
      </c>
      <c r="J31" s="36" t="s">
        <v>142</v>
      </c>
      <c r="K31" s="36" t="s">
        <v>142</v>
      </c>
      <c r="L31" s="36" t="s">
        <v>142</v>
      </c>
      <c r="M31" s="36" t="s">
        <v>142</v>
      </c>
      <c r="N31" s="36" t="s">
        <v>142</v>
      </c>
      <c r="O31" s="36" t="s">
        <v>142</v>
      </c>
      <c r="P31" s="36" t="s">
        <v>142</v>
      </c>
      <c r="Q31" s="36" t="s">
        <v>142</v>
      </c>
      <c r="R31" s="32">
        <v>0</v>
      </c>
      <c r="S31" s="41">
        <v>0.39581728600000005</v>
      </c>
      <c r="T31" s="36" t="s">
        <v>142</v>
      </c>
      <c r="U31" s="36" t="s">
        <v>142</v>
      </c>
      <c r="V31" s="36" t="s">
        <v>142</v>
      </c>
      <c r="W31" s="36" t="s">
        <v>142</v>
      </c>
      <c r="X31" s="36" t="s">
        <v>142</v>
      </c>
      <c r="Y31" s="36" t="s">
        <v>142</v>
      </c>
      <c r="Z31" s="36" t="s">
        <v>142</v>
      </c>
      <c r="AA31" s="36" t="s">
        <v>142</v>
      </c>
      <c r="AB31" s="36" t="s">
        <v>142</v>
      </c>
      <c r="AC31" s="36" t="s">
        <v>142</v>
      </c>
      <c r="AD31" s="32">
        <v>0</v>
      </c>
      <c r="AE31" s="32">
        <v>0</v>
      </c>
      <c r="AF31" s="36" t="s">
        <v>142</v>
      </c>
      <c r="AG31" s="36" t="s">
        <v>142</v>
      </c>
      <c r="AH31" s="36" t="s">
        <v>142</v>
      </c>
      <c r="AI31" s="36" t="s">
        <v>142</v>
      </c>
      <c r="AJ31" s="36" t="s">
        <v>142</v>
      </c>
      <c r="AK31" s="36" t="s">
        <v>142</v>
      </c>
      <c r="AL31" s="36" t="s">
        <v>142</v>
      </c>
      <c r="AM31" s="36" t="s">
        <v>142</v>
      </c>
      <c r="AN31" s="36" t="s">
        <v>142</v>
      </c>
      <c r="AO31" s="36" t="s">
        <v>142</v>
      </c>
      <c r="AP31" s="32">
        <v>0</v>
      </c>
      <c r="AQ31" s="32">
        <v>0</v>
      </c>
      <c r="AR31" s="36" t="s">
        <v>142</v>
      </c>
      <c r="AS31" s="36" t="s">
        <v>142</v>
      </c>
      <c r="AT31" s="36" t="s">
        <v>142</v>
      </c>
      <c r="AU31" s="36" t="s">
        <v>142</v>
      </c>
      <c r="AV31" s="36" t="s">
        <v>142</v>
      </c>
      <c r="AW31" s="36" t="s">
        <v>142</v>
      </c>
      <c r="AX31" s="36" t="s">
        <v>142</v>
      </c>
      <c r="AY31" s="36" t="s">
        <v>142</v>
      </c>
      <c r="AZ31" s="36" t="s">
        <v>142</v>
      </c>
      <c r="BA31" s="36" t="s">
        <v>142</v>
      </c>
      <c r="BB31" s="37">
        <f t="shared" si="9"/>
        <v>0</v>
      </c>
      <c r="BC31" s="37">
        <f t="shared" si="10"/>
        <v>0.39581728600000005</v>
      </c>
      <c r="BD31" s="36" t="s">
        <v>142</v>
      </c>
      <c r="BE31" s="36" t="s">
        <v>142</v>
      </c>
      <c r="BF31" s="36" t="s">
        <v>142</v>
      </c>
      <c r="BG31" s="36" t="s">
        <v>142</v>
      </c>
      <c r="BH31" s="38" t="s">
        <v>142</v>
      </c>
      <c r="BI31" s="38" t="s">
        <v>142</v>
      </c>
      <c r="BJ31" s="38" t="s">
        <v>142</v>
      </c>
      <c r="BK31" s="38" t="s">
        <v>142</v>
      </c>
      <c r="BL31" s="38" t="s">
        <v>142</v>
      </c>
      <c r="BM31" s="38" t="s">
        <v>142</v>
      </c>
      <c r="BN31" s="38" t="s">
        <v>142</v>
      </c>
      <c r="BP31" s="42">
        <f t="shared" si="11"/>
        <v>0</v>
      </c>
      <c r="BQ31" s="42"/>
      <c r="BR31" s="45"/>
    </row>
    <row r="32" spans="1:70" ht="47.25" x14ac:dyDescent="0.25">
      <c r="A32" s="28" t="s">
        <v>126</v>
      </c>
      <c r="B32" s="29" t="s">
        <v>155</v>
      </c>
      <c r="C32" s="28" t="s">
        <v>156</v>
      </c>
      <c r="D32" s="41">
        <v>1.7386762</v>
      </c>
      <c r="E32" s="31" t="s">
        <v>142</v>
      </c>
      <c r="F32" s="36" t="s">
        <v>142</v>
      </c>
      <c r="G32" s="36" t="s">
        <v>142</v>
      </c>
      <c r="H32" s="36" t="s">
        <v>142</v>
      </c>
      <c r="I32" s="36" t="s">
        <v>142</v>
      </c>
      <c r="J32" s="36" t="s">
        <v>142</v>
      </c>
      <c r="K32" s="36" t="s">
        <v>142</v>
      </c>
      <c r="L32" s="36" t="s">
        <v>142</v>
      </c>
      <c r="M32" s="36" t="s">
        <v>142</v>
      </c>
      <c r="N32" s="36" t="s">
        <v>142</v>
      </c>
      <c r="O32" s="36" t="s">
        <v>142</v>
      </c>
      <c r="P32" s="36" t="s">
        <v>142</v>
      </c>
      <c r="Q32" s="36" t="s">
        <v>142</v>
      </c>
      <c r="R32" s="32">
        <v>0</v>
      </c>
      <c r="S32" s="41">
        <v>0.75236658000000001</v>
      </c>
      <c r="T32" s="36" t="s">
        <v>142</v>
      </c>
      <c r="U32" s="36" t="s">
        <v>142</v>
      </c>
      <c r="V32" s="36" t="s">
        <v>142</v>
      </c>
      <c r="W32" s="36" t="s">
        <v>142</v>
      </c>
      <c r="X32" s="36" t="s">
        <v>142</v>
      </c>
      <c r="Y32" s="36" t="s">
        <v>142</v>
      </c>
      <c r="Z32" s="36" t="s">
        <v>142</v>
      </c>
      <c r="AA32" s="36" t="s">
        <v>142</v>
      </c>
      <c r="AB32" s="36" t="s">
        <v>142</v>
      </c>
      <c r="AC32" s="36" t="s">
        <v>142</v>
      </c>
      <c r="AD32" s="32">
        <v>0</v>
      </c>
      <c r="AE32" s="32">
        <v>0</v>
      </c>
      <c r="AF32" s="36" t="s">
        <v>142</v>
      </c>
      <c r="AG32" s="36" t="s">
        <v>142</v>
      </c>
      <c r="AH32" s="36" t="s">
        <v>142</v>
      </c>
      <c r="AI32" s="36" t="s">
        <v>142</v>
      </c>
      <c r="AJ32" s="36" t="s">
        <v>142</v>
      </c>
      <c r="AK32" s="36" t="s">
        <v>142</v>
      </c>
      <c r="AL32" s="36" t="s">
        <v>142</v>
      </c>
      <c r="AM32" s="36" t="s">
        <v>142</v>
      </c>
      <c r="AN32" s="36" t="s">
        <v>142</v>
      </c>
      <c r="AO32" s="36" t="s">
        <v>142</v>
      </c>
      <c r="AP32" s="32">
        <v>0</v>
      </c>
      <c r="AQ32" s="32">
        <v>0.98630962</v>
      </c>
      <c r="AR32" s="36" t="s">
        <v>142</v>
      </c>
      <c r="AS32" s="36" t="s">
        <v>142</v>
      </c>
      <c r="AT32" s="36" t="s">
        <v>142</v>
      </c>
      <c r="AU32" s="36" t="s">
        <v>142</v>
      </c>
      <c r="AV32" s="36" t="s">
        <v>142</v>
      </c>
      <c r="AW32" s="36" t="s">
        <v>142</v>
      </c>
      <c r="AX32" s="36" t="s">
        <v>142</v>
      </c>
      <c r="AY32" s="36" t="s">
        <v>142</v>
      </c>
      <c r="AZ32" s="36" t="s">
        <v>142</v>
      </c>
      <c r="BA32" s="36" t="s">
        <v>142</v>
      </c>
      <c r="BB32" s="37">
        <f t="shared" si="9"/>
        <v>0</v>
      </c>
      <c r="BC32" s="37">
        <f t="shared" si="10"/>
        <v>1.7386762</v>
      </c>
      <c r="BD32" s="36" t="s">
        <v>142</v>
      </c>
      <c r="BE32" s="36" t="s">
        <v>142</v>
      </c>
      <c r="BF32" s="36" t="s">
        <v>142</v>
      </c>
      <c r="BG32" s="36" t="s">
        <v>142</v>
      </c>
      <c r="BH32" s="38" t="s">
        <v>142</v>
      </c>
      <c r="BI32" s="38" t="s">
        <v>142</v>
      </c>
      <c r="BJ32" s="38" t="s">
        <v>142</v>
      </c>
      <c r="BK32" s="38" t="s">
        <v>142</v>
      </c>
      <c r="BL32" s="38" t="s">
        <v>142</v>
      </c>
      <c r="BM32" s="38" t="s">
        <v>142</v>
      </c>
      <c r="BN32" s="38" t="s">
        <v>142</v>
      </c>
      <c r="BP32" s="42">
        <f t="shared" si="11"/>
        <v>0</v>
      </c>
      <c r="BQ32" s="42"/>
      <c r="BR32" s="45"/>
    </row>
    <row r="33" spans="1:70" ht="47.25" x14ac:dyDescent="0.25">
      <c r="A33" s="28" t="s">
        <v>127</v>
      </c>
      <c r="B33" s="29" t="s">
        <v>157</v>
      </c>
      <c r="C33" s="28" t="s">
        <v>158</v>
      </c>
      <c r="D33" s="41">
        <v>0.77607528000000003</v>
      </c>
      <c r="E33" s="31" t="s">
        <v>142</v>
      </c>
      <c r="F33" s="36" t="s">
        <v>142</v>
      </c>
      <c r="G33" s="36" t="s">
        <v>142</v>
      </c>
      <c r="H33" s="36" t="s">
        <v>142</v>
      </c>
      <c r="I33" s="36" t="s">
        <v>142</v>
      </c>
      <c r="J33" s="36" t="s">
        <v>142</v>
      </c>
      <c r="K33" s="36" t="s">
        <v>142</v>
      </c>
      <c r="L33" s="36" t="s">
        <v>142</v>
      </c>
      <c r="M33" s="36" t="s">
        <v>142</v>
      </c>
      <c r="N33" s="36" t="s">
        <v>142</v>
      </c>
      <c r="O33" s="36" t="s">
        <v>142</v>
      </c>
      <c r="P33" s="36" t="s">
        <v>142</v>
      </c>
      <c r="Q33" s="36" t="s">
        <v>142</v>
      </c>
      <c r="R33" s="32">
        <v>0</v>
      </c>
      <c r="S33" s="41">
        <v>0.77607528000000003</v>
      </c>
      <c r="T33" s="36" t="s">
        <v>142</v>
      </c>
      <c r="U33" s="36" t="s">
        <v>142</v>
      </c>
      <c r="V33" s="36" t="s">
        <v>142</v>
      </c>
      <c r="W33" s="36" t="s">
        <v>142</v>
      </c>
      <c r="X33" s="36" t="s">
        <v>142</v>
      </c>
      <c r="Y33" s="36" t="s">
        <v>142</v>
      </c>
      <c r="Z33" s="36" t="s">
        <v>142</v>
      </c>
      <c r="AA33" s="36" t="s">
        <v>142</v>
      </c>
      <c r="AB33" s="36" t="s">
        <v>142</v>
      </c>
      <c r="AC33" s="36" t="s">
        <v>142</v>
      </c>
      <c r="AD33" s="32">
        <v>0</v>
      </c>
      <c r="AE33" s="32">
        <v>0</v>
      </c>
      <c r="AF33" s="36" t="s">
        <v>142</v>
      </c>
      <c r="AG33" s="36" t="s">
        <v>142</v>
      </c>
      <c r="AH33" s="36" t="s">
        <v>142</v>
      </c>
      <c r="AI33" s="36" t="s">
        <v>142</v>
      </c>
      <c r="AJ33" s="36" t="s">
        <v>142</v>
      </c>
      <c r="AK33" s="36" t="s">
        <v>142</v>
      </c>
      <c r="AL33" s="36" t="s">
        <v>142</v>
      </c>
      <c r="AM33" s="36" t="s">
        <v>142</v>
      </c>
      <c r="AN33" s="36" t="s">
        <v>142</v>
      </c>
      <c r="AO33" s="36" t="s">
        <v>142</v>
      </c>
      <c r="AP33" s="32">
        <v>0</v>
      </c>
      <c r="AQ33" s="33">
        <v>0</v>
      </c>
      <c r="AR33" s="36" t="s">
        <v>142</v>
      </c>
      <c r="AS33" s="36" t="s">
        <v>142</v>
      </c>
      <c r="AT33" s="36" t="s">
        <v>142</v>
      </c>
      <c r="AU33" s="36" t="s">
        <v>142</v>
      </c>
      <c r="AV33" s="36" t="s">
        <v>142</v>
      </c>
      <c r="AW33" s="36" t="s">
        <v>142</v>
      </c>
      <c r="AX33" s="36" t="s">
        <v>142</v>
      </c>
      <c r="AY33" s="36" t="s">
        <v>142</v>
      </c>
      <c r="AZ33" s="36" t="s">
        <v>142</v>
      </c>
      <c r="BA33" s="36" t="s">
        <v>142</v>
      </c>
      <c r="BB33" s="37">
        <f t="shared" si="9"/>
        <v>0</v>
      </c>
      <c r="BC33" s="37">
        <f t="shared" si="10"/>
        <v>0.77607528000000003</v>
      </c>
      <c r="BD33" s="36" t="s">
        <v>142</v>
      </c>
      <c r="BE33" s="36" t="s">
        <v>142</v>
      </c>
      <c r="BF33" s="36" t="s">
        <v>142</v>
      </c>
      <c r="BG33" s="36" t="s">
        <v>142</v>
      </c>
      <c r="BH33" s="38" t="s">
        <v>142</v>
      </c>
      <c r="BI33" s="38" t="s">
        <v>142</v>
      </c>
      <c r="BJ33" s="38" t="s">
        <v>142</v>
      </c>
      <c r="BK33" s="38" t="s">
        <v>142</v>
      </c>
      <c r="BL33" s="38" t="s">
        <v>142</v>
      </c>
      <c r="BM33" s="38" t="s">
        <v>142</v>
      </c>
      <c r="BN33" s="38" t="s">
        <v>142</v>
      </c>
      <c r="BP33" s="42">
        <f t="shared" si="11"/>
        <v>0</v>
      </c>
      <c r="BQ33" s="42"/>
      <c r="BR33" s="45"/>
    </row>
    <row r="34" spans="1:70" ht="47.25" x14ac:dyDescent="0.25">
      <c r="A34" s="28" t="s">
        <v>128</v>
      </c>
      <c r="B34" s="23" t="s">
        <v>159</v>
      </c>
      <c r="C34" s="28" t="s">
        <v>160</v>
      </c>
      <c r="D34" s="41">
        <v>2.82257398</v>
      </c>
      <c r="E34" s="31" t="s">
        <v>142</v>
      </c>
      <c r="F34" s="36" t="s">
        <v>142</v>
      </c>
      <c r="G34" s="36" t="s">
        <v>142</v>
      </c>
      <c r="H34" s="36" t="s">
        <v>142</v>
      </c>
      <c r="I34" s="36" t="s">
        <v>142</v>
      </c>
      <c r="J34" s="36" t="s">
        <v>142</v>
      </c>
      <c r="K34" s="36" t="s">
        <v>142</v>
      </c>
      <c r="L34" s="36" t="s">
        <v>142</v>
      </c>
      <c r="M34" s="36" t="s">
        <v>142</v>
      </c>
      <c r="N34" s="36" t="s">
        <v>142</v>
      </c>
      <c r="O34" s="36" t="s">
        <v>142</v>
      </c>
      <c r="P34" s="36" t="s">
        <v>142</v>
      </c>
      <c r="Q34" s="36" t="s">
        <v>142</v>
      </c>
      <c r="R34" s="32">
        <v>0</v>
      </c>
      <c r="S34" s="41">
        <v>0</v>
      </c>
      <c r="T34" s="36" t="s">
        <v>142</v>
      </c>
      <c r="U34" s="36" t="s">
        <v>142</v>
      </c>
      <c r="V34" s="36" t="s">
        <v>142</v>
      </c>
      <c r="W34" s="36" t="s">
        <v>142</v>
      </c>
      <c r="X34" s="36" t="s">
        <v>142</v>
      </c>
      <c r="Y34" s="36" t="s">
        <v>142</v>
      </c>
      <c r="Z34" s="36" t="s">
        <v>142</v>
      </c>
      <c r="AA34" s="36" t="s">
        <v>142</v>
      </c>
      <c r="AB34" s="36" t="s">
        <v>142</v>
      </c>
      <c r="AC34" s="36" t="s">
        <v>142</v>
      </c>
      <c r="AD34" s="32">
        <v>0</v>
      </c>
      <c r="AE34" s="32">
        <v>0</v>
      </c>
      <c r="AF34" s="36" t="s">
        <v>142</v>
      </c>
      <c r="AG34" s="36" t="s">
        <v>142</v>
      </c>
      <c r="AH34" s="36" t="s">
        <v>142</v>
      </c>
      <c r="AI34" s="36" t="s">
        <v>142</v>
      </c>
      <c r="AJ34" s="36" t="s">
        <v>142</v>
      </c>
      <c r="AK34" s="36" t="s">
        <v>142</v>
      </c>
      <c r="AL34" s="36" t="s">
        <v>142</v>
      </c>
      <c r="AM34" s="36" t="s">
        <v>142</v>
      </c>
      <c r="AN34" s="36" t="s">
        <v>142</v>
      </c>
      <c r="AO34" s="36" t="s">
        <v>142</v>
      </c>
      <c r="AP34" s="32">
        <v>0</v>
      </c>
      <c r="AQ34" s="32">
        <v>2.82257398</v>
      </c>
      <c r="AR34" s="36" t="s">
        <v>142</v>
      </c>
      <c r="AS34" s="36" t="s">
        <v>142</v>
      </c>
      <c r="AT34" s="36" t="s">
        <v>142</v>
      </c>
      <c r="AU34" s="36" t="s">
        <v>142</v>
      </c>
      <c r="AV34" s="36" t="s">
        <v>142</v>
      </c>
      <c r="AW34" s="36" t="s">
        <v>142</v>
      </c>
      <c r="AX34" s="36" t="s">
        <v>142</v>
      </c>
      <c r="AY34" s="36" t="s">
        <v>142</v>
      </c>
      <c r="AZ34" s="36" t="s">
        <v>142</v>
      </c>
      <c r="BA34" s="36" t="s">
        <v>142</v>
      </c>
      <c r="BB34" s="37">
        <f t="shared" si="9"/>
        <v>0</v>
      </c>
      <c r="BC34" s="37">
        <f t="shared" si="10"/>
        <v>2.82257398</v>
      </c>
      <c r="BD34" s="36" t="s">
        <v>142</v>
      </c>
      <c r="BE34" s="36" t="s">
        <v>142</v>
      </c>
      <c r="BF34" s="36" t="s">
        <v>142</v>
      </c>
      <c r="BG34" s="36" t="s">
        <v>142</v>
      </c>
      <c r="BH34" s="38" t="s">
        <v>142</v>
      </c>
      <c r="BI34" s="38" t="s">
        <v>142</v>
      </c>
      <c r="BJ34" s="38" t="s">
        <v>142</v>
      </c>
      <c r="BK34" s="38" t="s">
        <v>142</v>
      </c>
      <c r="BL34" s="38" t="s">
        <v>142</v>
      </c>
      <c r="BM34" s="38" t="s">
        <v>142</v>
      </c>
      <c r="BN34" s="38" t="s">
        <v>142</v>
      </c>
      <c r="BP34" s="42">
        <f t="shared" si="11"/>
        <v>0</v>
      </c>
      <c r="BQ34" s="42"/>
      <c r="BR34" s="45"/>
    </row>
    <row r="35" spans="1:70" ht="47.25" x14ac:dyDescent="0.25">
      <c r="A35" s="28" t="s">
        <v>129</v>
      </c>
      <c r="B35" s="29" t="s">
        <v>161</v>
      </c>
      <c r="C35" s="28" t="s">
        <v>162</v>
      </c>
      <c r="D35" s="41">
        <v>0.68040210999999995</v>
      </c>
      <c r="E35" s="31" t="s">
        <v>142</v>
      </c>
      <c r="F35" s="36" t="s">
        <v>142</v>
      </c>
      <c r="G35" s="36" t="s">
        <v>142</v>
      </c>
      <c r="H35" s="36" t="s">
        <v>142</v>
      </c>
      <c r="I35" s="36" t="s">
        <v>142</v>
      </c>
      <c r="J35" s="36" t="s">
        <v>142</v>
      </c>
      <c r="K35" s="36" t="s">
        <v>142</v>
      </c>
      <c r="L35" s="36" t="s">
        <v>142</v>
      </c>
      <c r="M35" s="36" t="s">
        <v>142</v>
      </c>
      <c r="N35" s="36" t="s">
        <v>142</v>
      </c>
      <c r="O35" s="36" t="s">
        <v>142</v>
      </c>
      <c r="P35" s="36" t="s">
        <v>142</v>
      </c>
      <c r="Q35" s="36" t="s">
        <v>142</v>
      </c>
      <c r="R35" s="32">
        <v>0</v>
      </c>
      <c r="S35" s="41">
        <v>0</v>
      </c>
      <c r="T35" s="36" t="s">
        <v>142</v>
      </c>
      <c r="U35" s="36" t="s">
        <v>142</v>
      </c>
      <c r="V35" s="36" t="s">
        <v>142</v>
      </c>
      <c r="W35" s="36" t="s">
        <v>142</v>
      </c>
      <c r="X35" s="36" t="s">
        <v>142</v>
      </c>
      <c r="Y35" s="36" t="s">
        <v>142</v>
      </c>
      <c r="Z35" s="36" t="s">
        <v>142</v>
      </c>
      <c r="AA35" s="36" t="s">
        <v>142</v>
      </c>
      <c r="AB35" s="36" t="s">
        <v>142</v>
      </c>
      <c r="AC35" s="36" t="s">
        <v>142</v>
      </c>
      <c r="AD35" s="32">
        <v>0</v>
      </c>
      <c r="AE35" s="32">
        <v>0.68040210999999995</v>
      </c>
      <c r="AF35" s="36" t="s">
        <v>142</v>
      </c>
      <c r="AG35" s="36" t="s">
        <v>142</v>
      </c>
      <c r="AH35" s="36" t="s">
        <v>142</v>
      </c>
      <c r="AI35" s="36" t="s">
        <v>142</v>
      </c>
      <c r="AJ35" s="36" t="s">
        <v>142</v>
      </c>
      <c r="AK35" s="36" t="s">
        <v>142</v>
      </c>
      <c r="AL35" s="36" t="s">
        <v>142</v>
      </c>
      <c r="AM35" s="36" t="s">
        <v>142</v>
      </c>
      <c r="AN35" s="36" t="s">
        <v>142</v>
      </c>
      <c r="AO35" s="36" t="s">
        <v>142</v>
      </c>
      <c r="AP35" s="32">
        <v>0</v>
      </c>
      <c r="AQ35" s="32">
        <v>0</v>
      </c>
      <c r="AR35" s="36" t="s">
        <v>142</v>
      </c>
      <c r="AS35" s="36" t="s">
        <v>142</v>
      </c>
      <c r="AT35" s="36" t="s">
        <v>142</v>
      </c>
      <c r="AU35" s="36" t="s">
        <v>142</v>
      </c>
      <c r="AV35" s="36" t="s">
        <v>142</v>
      </c>
      <c r="AW35" s="36" t="s">
        <v>142</v>
      </c>
      <c r="AX35" s="36" t="s">
        <v>142</v>
      </c>
      <c r="AY35" s="36" t="s">
        <v>142</v>
      </c>
      <c r="AZ35" s="36" t="s">
        <v>142</v>
      </c>
      <c r="BA35" s="36" t="s">
        <v>142</v>
      </c>
      <c r="BB35" s="37">
        <f t="shared" si="9"/>
        <v>0</v>
      </c>
      <c r="BC35" s="37">
        <f>AQ35+AE35+S35</f>
        <v>0.68040210999999995</v>
      </c>
      <c r="BD35" s="36" t="s">
        <v>142</v>
      </c>
      <c r="BE35" s="36" t="s">
        <v>142</v>
      </c>
      <c r="BF35" s="36" t="s">
        <v>142</v>
      </c>
      <c r="BG35" s="36" t="s">
        <v>142</v>
      </c>
      <c r="BH35" s="38" t="s">
        <v>142</v>
      </c>
      <c r="BI35" s="38" t="s">
        <v>142</v>
      </c>
      <c r="BJ35" s="38" t="s">
        <v>142</v>
      </c>
      <c r="BK35" s="38" t="s">
        <v>142</v>
      </c>
      <c r="BL35" s="38" t="s">
        <v>142</v>
      </c>
      <c r="BM35" s="38" t="s">
        <v>142</v>
      </c>
      <c r="BN35" s="38" t="s">
        <v>142</v>
      </c>
      <c r="BP35" s="42">
        <f>BC35-D35</f>
        <v>0</v>
      </c>
      <c r="BQ35" s="42"/>
      <c r="BR35" s="45"/>
    </row>
    <row r="36" spans="1:70" ht="63" x14ac:dyDescent="0.25">
      <c r="A36" s="28" t="s">
        <v>130</v>
      </c>
      <c r="B36" s="29" t="s">
        <v>163</v>
      </c>
      <c r="C36" s="28" t="s">
        <v>164</v>
      </c>
      <c r="D36" s="41">
        <v>0.69969680000000001</v>
      </c>
      <c r="E36" s="31" t="s">
        <v>142</v>
      </c>
      <c r="F36" s="36" t="s">
        <v>142</v>
      </c>
      <c r="G36" s="36" t="s">
        <v>142</v>
      </c>
      <c r="H36" s="36" t="s">
        <v>142</v>
      </c>
      <c r="I36" s="36" t="s">
        <v>142</v>
      </c>
      <c r="J36" s="36" t="s">
        <v>142</v>
      </c>
      <c r="K36" s="36" t="s">
        <v>142</v>
      </c>
      <c r="L36" s="36" t="s">
        <v>142</v>
      </c>
      <c r="M36" s="36" t="s">
        <v>142</v>
      </c>
      <c r="N36" s="36" t="s">
        <v>142</v>
      </c>
      <c r="O36" s="36" t="s">
        <v>142</v>
      </c>
      <c r="P36" s="36" t="s">
        <v>142</v>
      </c>
      <c r="Q36" s="36" t="s">
        <v>142</v>
      </c>
      <c r="R36" s="32">
        <v>0</v>
      </c>
      <c r="S36" s="41">
        <v>0.69969680000000001</v>
      </c>
      <c r="T36" s="36" t="s">
        <v>142</v>
      </c>
      <c r="U36" s="36" t="s">
        <v>142</v>
      </c>
      <c r="V36" s="36" t="s">
        <v>142</v>
      </c>
      <c r="W36" s="36" t="s">
        <v>142</v>
      </c>
      <c r="X36" s="36" t="s">
        <v>142</v>
      </c>
      <c r="Y36" s="36" t="s">
        <v>142</v>
      </c>
      <c r="Z36" s="36" t="s">
        <v>142</v>
      </c>
      <c r="AA36" s="36" t="s">
        <v>142</v>
      </c>
      <c r="AB36" s="36" t="s">
        <v>142</v>
      </c>
      <c r="AC36" s="36" t="s">
        <v>142</v>
      </c>
      <c r="AD36" s="32">
        <v>0</v>
      </c>
      <c r="AE36" s="32">
        <v>0</v>
      </c>
      <c r="AF36" s="36" t="s">
        <v>142</v>
      </c>
      <c r="AG36" s="36" t="s">
        <v>142</v>
      </c>
      <c r="AH36" s="36" t="s">
        <v>142</v>
      </c>
      <c r="AI36" s="36" t="s">
        <v>142</v>
      </c>
      <c r="AJ36" s="36" t="s">
        <v>142</v>
      </c>
      <c r="AK36" s="36" t="s">
        <v>142</v>
      </c>
      <c r="AL36" s="36" t="s">
        <v>142</v>
      </c>
      <c r="AM36" s="36" t="s">
        <v>142</v>
      </c>
      <c r="AN36" s="36" t="s">
        <v>142</v>
      </c>
      <c r="AO36" s="36" t="s">
        <v>142</v>
      </c>
      <c r="AP36" s="32">
        <v>0</v>
      </c>
      <c r="AQ36" s="32">
        <v>0</v>
      </c>
      <c r="AR36" s="36" t="s">
        <v>142</v>
      </c>
      <c r="AS36" s="36" t="s">
        <v>142</v>
      </c>
      <c r="AT36" s="36" t="s">
        <v>142</v>
      </c>
      <c r="AU36" s="36" t="s">
        <v>142</v>
      </c>
      <c r="AV36" s="36" t="s">
        <v>142</v>
      </c>
      <c r="AW36" s="36" t="s">
        <v>142</v>
      </c>
      <c r="AX36" s="36" t="s">
        <v>142</v>
      </c>
      <c r="AY36" s="36" t="s">
        <v>142</v>
      </c>
      <c r="AZ36" s="36" t="s">
        <v>142</v>
      </c>
      <c r="BA36" s="36" t="s">
        <v>142</v>
      </c>
      <c r="BB36" s="37">
        <f t="shared" si="9"/>
        <v>0</v>
      </c>
      <c r="BC36" s="37">
        <f t="shared" si="10"/>
        <v>0.69969680000000001</v>
      </c>
      <c r="BD36" s="36" t="s">
        <v>142</v>
      </c>
      <c r="BE36" s="36" t="s">
        <v>142</v>
      </c>
      <c r="BF36" s="36" t="s">
        <v>142</v>
      </c>
      <c r="BG36" s="36" t="s">
        <v>142</v>
      </c>
      <c r="BH36" s="38" t="s">
        <v>142</v>
      </c>
      <c r="BI36" s="38" t="s">
        <v>142</v>
      </c>
      <c r="BJ36" s="38" t="s">
        <v>142</v>
      </c>
      <c r="BK36" s="38" t="s">
        <v>142</v>
      </c>
      <c r="BL36" s="38" t="s">
        <v>142</v>
      </c>
      <c r="BM36" s="38" t="s">
        <v>142</v>
      </c>
      <c r="BN36" s="38" t="s">
        <v>142</v>
      </c>
      <c r="BP36" s="42">
        <f t="shared" si="11"/>
        <v>0</v>
      </c>
      <c r="BQ36" s="42"/>
      <c r="BR36" s="45"/>
    </row>
    <row r="37" spans="1:70" ht="47.25" x14ac:dyDescent="0.25">
      <c r="A37" s="28" t="s">
        <v>131</v>
      </c>
      <c r="B37" s="29" t="s">
        <v>165</v>
      </c>
      <c r="C37" s="28" t="s">
        <v>166</v>
      </c>
      <c r="D37" s="41">
        <v>0.85103322098863998</v>
      </c>
      <c r="E37" s="31" t="s">
        <v>142</v>
      </c>
      <c r="F37" s="36" t="s">
        <v>142</v>
      </c>
      <c r="G37" s="36" t="s">
        <v>142</v>
      </c>
      <c r="H37" s="36" t="s">
        <v>142</v>
      </c>
      <c r="I37" s="36" t="s">
        <v>142</v>
      </c>
      <c r="J37" s="36" t="s">
        <v>142</v>
      </c>
      <c r="K37" s="36" t="s">
        <v>142</v>
      </c>
      <c r="L37" s="36" t="s">
        <v>142</v>
      </c>
      <c r="M37" s="36" t="s">
        <v>142</v>
      </c>
      <c r="N37" s="36" t="s">
        <v>142</v>
      </c>
      <c r="O37" s="36" t="s">
        <v>142</v>
      </c>
      <c r="P37" s="36" t="s">
        <v>142</v>
      </c>
      <c r="Q37" s="36" t="s">
        <v>142</v>
      </c>
      <c r="R37" s="32">
        <v>0</v>
      </c>
      <c r="S37" s="41">
        <v>0</v>
      </c>
      <c r="T37" s="36" t="s">
        <v>142</v>
      </c>
      <c r="U37" s="36" t="s">
        <v>142</v>
      </c>
      <c r="V37" s="36" t="s">
        <v>142</v>
      </c>
      <c r="W37" s="36" t="s">
        <v>142</v>
      </c>
      <c r="X37" s="36" t="s">
        <v>142</v>
      </c>
      <c r="Y37" s="36" t="s">
        <v>142</v>
      </c>
      <c r="Z37" s="36" t="s">
        <v>142</v>
      </c>
      <c r="AA37" s="36" t="s">
        <v>142</v>
      </c>
      <c r="AB37" s="36" t="s">
        <v>142</v>
      </c>
      <c r="AC37" s="36" t="s">
        <v>142</v>
      </c>
      <c r="AD37" s="32">
        <v>0</v>
      </c>
      <c r="AE37" s="32">
        <v>0.85103322098863998</v>
      </c>
      <c r="AF37" s="36" t="s">
        <v>142</v>
      </c>
      <c r="AG37" s="36" t="s">
        <v>142</v>
      </c>
      <c r="AH37" s="36" t="s">
        <v>142</v>
      </c>
      <c r="AI37" s="36" t="s">
        <v>142</v>
      </c>
      <c r="AJ37" s="36" t="s">
        <v>142</v>
      </c>
      <c r="AK37" s="36" t="s">
        <v>142</v>
      </c>
      <c r="AL37" s="36" t="s">
        <v>142</v>
      </c>
      <c r="AM37" s="36" t="s">
        <v>142</v>
      </c>
      <c r="AN37" s="36" t="s">
        <v>142</v>
      </c>
      <c r="AO37" s="36" t="s">
        <v>142</v>
      </c>
      <c r="AP37" s="32">
        <v>0</v>
      </c>
      <c r="AQ37" s="32">
        <v>0</v>
      </c>
      <c r="AR37" s="36" t="s">
        <v>142</v>
      </c>
      <c r="AS37" s="36" t="s">
        <v>142</v>
      </c>
      <c r="AT37" s="36" t="s">
        <v>142</v>
      </c>
      <c r="AU37" s="36" t="s">
        <v>142</v>
      </c>
      <c r="AV37" s="36" t="s">
        <v>142</v>
      </c>
      <c r="AW37" s="36" t="s">
        <v>142</v>
      </c>
      <c r="AX37" s="36" t="s">
        <v>142</v>
      </c>
      <c r="AY37" s="36" t="s">
        <v>142</v>
      </c>
      <c r="AZ37" s="36" t="s">
        <v>142</v>
      </c>
      <c r="BA37" s="36" t="s">
        <v>142</v>
      </c>
      <c r="BB37" s="37">
        <f t="shared" si="9"/>
        <v>0</v>
      </c>
      <c r="BC37" s="37">
        <f t="shared" si="10"/>
        <v>0.85103322098863998</v>
      </c>
      <c r="BD37" s="36" t="s">
        <v>142</v>
      </c>
      <c r="BE37" s="36" t="s">
        <v>142</v>
      </c>
      <c r="BF37" s="36" t="s">
        <v>142</v>
      </c>
      <c r="BG37" s="36" t="s">
        <v>142</v>
      </c>
      <c r="BH37" s="38" t="s">
        <v>142</v>
      </c>
      <c r="BI37" s="38" t="s">
        <v>142</v>
      </c>
      <c r="BJ37" s="38" t="s">
        <v>142</v>
      </c>
      <c r="BK37" s="38" t="s">
        <v>142</v>
      </c>
      <c r="BL37" s="38" t="s">
        <v>142</v>
      </c>
      <c r="BM37" s="38" t="s">
        <v>142</v>
      </c>
      <c r="BN37" s="38" t="s">
        <v>142</v>
      </c>
      <c r="BP37" s="42">
        <f t="shared" si="11"/>
        <v>0</v>
      </c>
      <c r="BQ37" s="42"/>
      <c r="BR37" s="45"/>
    </row>
    <row r="38" spans="1:70" ht="47.25" x14ac:dyDescent="0.25">
      <c r="A38" s="28" t="s">
        <v>132</v>
      </c>
      <c r="B38" s="29" t="s">
        <v>167</v>
      </c>
      <c r="C38" s="28" t="s">
        <v>168</v>
      </c>
      <c r="D38" s="41">
        <v>0.55446625999999999</v>
      </c>
      <c r="E38" s="31" t="s">
        <v>142</v>
      </c>
      <c r="F38" s="36" t="s">
        <v>142</v>
      </c>
      <c r="G38" s="36" t="s">
        <v>142</v>
      </c>
      <c r="H38" s="36" t="s">
        <v>142</v>
      </c>
      <c r="I38" s="36" t="s">
        <v>142</v>
      </c>
      <c r="J38" s="36" t="s">
        <v>142</v>
      </c>
      <c r="K38" s="36" t="s">
        <v>142</v>
      </c>
      <c r="L38" s="36" t="s">
        <v>142</v>
      </c>
      <c r="M38" s="36" t="s">
        <v>142</v>
      </c>
      <c r="N38" s="36" t="s">
        <v>142</v>
      </c>
      <c r="O38" s="36" t="s">
        <v>142</v>
      </c>
      <c r="P38" s="36" t="s">
        <v>142</v>
      </c>
      <c r="Q38" s="36" t="s">
        <v>142</v>
      </c>
      <c r="R38" s="32">
        <v>0</v>
      </c>
      <c r="S38" s="41">
        <v>0</v>
      </c>
      <c r="T38" s="36" t="s">
        <v>142</v>
      </c>
      <c r="U38" s="36" t="s">
        <v>142</v>
      </c>
      <c r="V38" s="36" t="s">
        <v>142</v>
      </c>
      <c r="W38" s="36" t="s">
        <v>142</v>
      </c>
      <c r="X38" s="36" t="s">
        <v>142</v>
      </c>
      <c r="Y38" s="36" t="s">
        <v>142</v>
      </c>
      <c r="Z38" s="36" t="s">
        <v>142</v>
      </c>
      <c r="AA38" s="36" t="s">
        <v>142</v>
      </c>
      <c r="AB38" s="36" t="s">
        <v>142</v>
      </c>
      <c r="AC38" s="36" t="s">
        <v>142</v>
      </c>
      <c r="AD38" s="32">
        <v>0</v>
      </c>
      <c r="AE38" s="32">
        <v>0.55446625999999999</v>
      </c>
      <c r="AF38" s="36" t="s">
        <v>142</v>
      </c>
      <c r="AG38" s="36" t="s">
        <v>142</v>
      </c>
      <c r="AH38" s="36" t="s">
        <v>142</v>
      </c>
      <c r="AI38" s="36" t="s">
        <v>142</v>
      </c>
      <c r="AJ38" s="36" t="s">
        <v>142</v>
      </c>
      <c r="AK38" s="36" t="s">
        <v>142</v>
      </c>
      <c r="AL38" s="36" t="s">
        <v>142</v>
      </c>
      <c r="AM38" s="36" t="s">
        <v>142</v>
      </c>
      <c r="AN38" s="36" t="s">
        <v>142</v>
      </c>
      <c r="AO38" s="36" t="s">
        <v>142</v>
      </c>
      <c r="AP38" s="32">
        <v>0</v>
      </c>
      <c r="AQ38" s="32">
        <v>0</v>
      </c>
      <c r="AR38" s="36" t="s">
        <v>142</v>
      </c>
      <c r="AS38" s="36" t="s">
        <v>142</v>
      </c>
      <c r="AT38" s="36" t="s">
        <v>142</v>
      </c>
      <c r="AU38" s="36" t="s">
        <v>142</v>
      </c>
      <c r="AV38" s="36" t="s">
        <v>142</v>
      </c>
      <c r="AW38" s="36" t="s">
        <v>142</v>
      </c>
      <c r="AX38" s="36" t="s">
        <v>142</v>
      </c>
      <c r="AY38" s="36" t="s">
        <v>142</v>
      </c>
      <c r="AZ38" s="36" t="s">
        <v>142</v>
      </c>
      <c r="BA38" s="36" t="s">
        <v>142</v>
      </c>
      <c r="BB38" s="37">
        <f t="shared" si="9"/>
        <v>0</v>
      </c>
      <c r="BC38" s="37">
        <f t="shared" si="10"/>
        <v>0.55446625999999999</v>
      </c>
      <c r="BD38" s="36" t="s">
        <v>142</v>
      </c>
      <c r="BE38" s="36" t="s">
        <v>142</v>
      </c>
      <c r="BF38" s="36" t="s">
        <v>142</v>
      </c>
      <c r="BG38" s="36" t="s">
        <v>142</v>
      </c>
      <c r="BH38" s="38" t="s">
        <v>142</v>
      </c>
      <c r="BI38" s="38" t="s">
        <v>142</v>
      </c>
      <c r="BJ38" s="38" t="s">
        <v>142</v>
      </c>
      <c r="BK38" s="38" t="s">
        <v>142</v>
      </c>
      <c r="BL38" s="38" t="s">
        <v>142</v>
      </c>
      <c r="BM38" s="38" t="s">
        <v>142</v>
      </c>
      <c r="BN38" s="38" t="s">
        <v>142</v>
      </c>
      <c r="BP38" s="42">
        <f t="shared" si="11"/>
        <v>0</v>
      </c>
      <c r="BQ38" s="42"/>
      <c r="BR38" s="45"/>
    </row>
    <row r="39" spans="1:70" ht="63" x14ac:dyDescent="0.25">
      <c r="A39" s="28" t="s">
        <v>133</v>
      </c>
      <c r="B39" s="29" t="s">
        <v>169</v>
      </c>
      <c r="C39" s="28" t="s">
        <v>170</v>
      </c>
      <c r="D39" s="41">
        <v>1.9254603957600001</v>
      </c>
      <c r="E39" s="31" t="s">
        <v>142</v>
      </c>
      <c r="F39" s="36" t="s">
        <v>142</v>
      </c>
      <c r="G39" s="36" t="s">
        <v>142</v>
      </c>
      <c r="H39" s="36" t="s">
        <v>142</v>
      </c>
      <c r="I39" s="36" t="s">
        <v>142</v>
      </c>
      <c r="J39" s="36" t="s">
        <v>142</v>
      </c>
      <c r="K39" s="36" t="s">
        <v>142</v>
      </c>
      <c r="L39" s="36" t="s">
        <v>142</v>
      </c>
      <c r="M39" s="36" t="s">
        <v>142</v>
      </c>
      <c r="N39" s="36" t="s">
        <v>142</v>
      </c>
      <c r="O39" s="36" t="s">
        <v>142</v>
      </c>
      <c r="P39" s="36" t="s">
        <v>142</v>
      </c>
      <c r="Q39" s="36" t="s">
        <v>142</v>
      </c>
      <c r="R39" s="32">
        <v>0</v>
      </c>
      <c r="S39" s="41">
        <v>1.9254603957600001</v>
      </c>
      <c r="T39" s="36" t="s">
        <v>142</v>
      </c>
      <c r="U39" s="36" t="s">
        <v>142</v>
      </c>
      <c r="V39" s="36" t="s">
        <v>142</v>
      </c>
      <c r="W39" s="36" t="s">
        <v>142</v>
      </c>
      <c r="X39" s="36" t="s">
        <v>142</v>
      </c>
      <c r="Y39" s="36" t="s">
        <v>142</v>
      </c>
      <c r="Z39" s="36" t="s">
        <v>142</v>
      </c>
      <c r="AA39" s="36" t="s">
        <v>142</v>
      </c>
      <c r="AB39" s="36" t="s">
        <v>142</v>
      </c>
      <c r="AC39" s="36" t="s">
        <v>142</v>
      </c>
      <c r="AD39" s="32">
        <v>0</v>
      </c>
      <c r="AE39" s="32">
        <v>0</v>
      </c>
      <c r="AF39" s="36" t="s">
        <v>142</v>
      </c>
      <c r="AG39" s="36" t="s">
        <v>142</v>
      </c>
      <c r="AH39" s="36" t="s">
        <v>142</v>
      </c>
      <c r="AI39" s="36" t="s">
        <v>142</v>
      </c>
      <c r="AJ39" s="36" t="s">
        <v>142</v>
      </c>
      <c r="AK39" s="36" t="s">
        <v>142</v>
      </c>
      <c r="AL39" s="36" t="s">
        <v>142</v>
      </c>
      <c r="AM39" s="36" t="s">
        <v>142</v>
      </c>
      <c r="AN39" s="36" t="s">
        <v>142</v>
      </c>
      <c r="AO39" s="36" t="s">
        <v>142</v>
      </c>
      <c r="AP39" s="32">
        <v>0</v>
      </c>
      <c r="AQ39" s="32">
        <v>0</v>
      </c>
      <c r="AR39" s="36" t="s">
        <v>142</v>
      </c>
      <c r="AS39" s="36" t="s">
        <v>142</v>
      </c>
      <c r="AT39" s="36" t="s">
        <v>142</v>
      </c>
      <c r="AU39" s="36" t="s">
        <v>142</v>
      </c>
      <c r="AV39" s="36" t="s">
        <v>142</v>
      </c>
      <c r="AW39" s="36" t="s">
        <v>142</v>
      </c>
      <c r="AX39" s="36" t="s">
        <v>142</v>
      </c>
      <c r="AY39" s="36" t="s">
        <v>142</v>
      </c>
      <c r="AZ39" s="36" t="s">
        <v>142</v>
      </c>
      <c r="BA39" s="36" t="s">
        <v>142</v>
      </c>
      <c r="BB39" s="37">
        <f t="shared" si="9"/>
        <v>0</v>
      </c>
      <c r="BC39" s="37">
        <f t="shared" si="10"/>
        <v>1.9254603957600001</v>
      </c>
      <c r="BD39" s="36" t="s">
        <v>142</v>
      </c>
      <c r="BE39" s="36" t="s">
        <v>142</v>
      </c>
      <c r="BF39" s="36" t="s">
        <v>142</v>
      </c>
      <c r="BG39" s="36" t="s">
        <v>142</v>
      </c>
      <c r="BH39" s="38" t="s">
        <v>142</v>
      </c>
      <c r="BI39" s="38" t="s">
        <v>142</v>
      </c>
      <c r="BJ39" s="38" t="s">
        <v>142</v>
      </c>
      <c r="BK39" s="38" t="s">
        <v>142</v>
      </c>
      <c r="BL39" s="38" t="s">
        <v>142</v>
      </c>
      <c r="BM39" s="38" t="s">
        <v>142</v>
      </c>
      <c r="BN39" s="38" t="s">
        <v>142</v>
      </c>
      <c r="BP39" s="42">
        <f t="shared" si="11"/>
        <v>0</v>
      </c>
      <c r="BQ39" s="42"/>
      <c r="BR39" s="45"/>
    </row>
    <row r="40" spans="1:70" ht="63" x14ac:dyDescent="0.25">
      <c r="A40" s="28" t="s">
        <v>134</v>
      </c>
      <c r="B40" s="29" t="s">
        <v>171</v>
      </c>
      <c r="C40" s="28" t="s">
        <v>172</v>
      </c>
      <c r="D40" s="41">
        <v>1.21362148</v>
      </c>
      <c r="E40" s="31" t="s">
        <v>142</v>
      </c>
      <c r="F40" s="36" t="s">
        <v>142</v>
      </c>
      <c r="G40" s="36" t="s">
        <v>142</v>
      </c>
      <c r="H40" s="36" t="s">
        <v>142</v>
      </c>
      <c r="I40" s="36" t="s">
        <v>142</v>
      </c>
      <c r="J40" s="36" t="s">
        <v>142</v>
      </c>
      <c r="K40" s="36" t="s">
        <v>142</v>
      </c>
      <c r="L40" s="36" t="s">
        <v>142</v>
      </c>
      <c r="M40" s="36" t="s">
        <v>142</v>
      </c>
      <c r="N40" s="36" t="s">
        <v>142</v>
      </c>
      <c r="O40" s="36" t="s">
        <v>142</v>
      </c>
      <c r="P40" s="36" t="s">
        <v>142</v>
      </c>
      <c r="Q40" s="36" t="s">
        <v>142</v>
      </c>
      <c r="R40" s="32">
        <v>0</v>
      </c>
      <c r="S40" s="41">
        <v>0</v>
      </c>
      <c r="T40" s="36" t="s">
        <v>142</v>
      </c>
      <c r="U40" s="36" t="s">
        <v>142</v>
      </c>
      <c r="V40" s="36" t="s">
        <v>142</v>
      </c>
      <c r="W40" s="36" t="s">
        <v>142</v>
      </c>
      <c r="X40" s="36" t="s">
        <v>142</v>
      </c>
      <c r="Y40" s="36" t="s">
        <v>142</v>
      </c>
      <c r="Z40" s="36" t="s">
        <v>142</v>
      </c>
      <c r="AA40" s="36" t="s">
        <v>142</v>
      </c>
      <c r="AB40" s="36" t="s">
        <v>142</v>
      </c>
      <c r="AC40" s="36" t="s">
        <v>142</v>
      </c>
      <c r="AD40" s="32">
        <v>0</v>
      </c>
      <c r="AE40" s="32">
        <v>0</v>
      </c>
      <c r="AF40" s="36" t="s">
        <v>142</v>
      </c>
      <c r="AG40" s="36" t="s">
        <v>142</v>
      </c>
      <c r="AH40" s="36" t="s">
        <v>142</v>
      </c>
      <c r="AI40" s="36" t="s">
        <v>142</v>
      </c>
      <c r="AJ40" s="36" t="s">
        <v>142</v>
      </c>
      <c r="AK40" s="36" t="s">
        <v>142</v>
      </c>
      <c r="AL40" s="36" t="s">
        <v>142</v>
      </c>
      <c r="AM40" s="36" t="s">
        <v>142</v>
      </c>
      <c r="AN40" s="36" t="s">
        <v>142</v>
      </c>
      <c r="AO40" s="36" t="s">
        <v>142</v>
      </c>
      <c r="AP40" s="32">
        <v>0</v>
      </c>
      <c r="AQ40" s="33">
        <v>1.21362148</v>
      </c>
      <c r="AR40" s="36" t="s">
        <v>142</v>
      </c>
      <c r="AS40" s="36" t="s">
        <v>142</v>
      </c>
      <c r="AT40" s="36" t="s">
        <v>142</v>
      </c>
      <c r="AU40" s="36" t="s">
        <v>142</v>
      </c>
      <c r="AV40" s="36" t="s">
        <v>142</v>
      </c>
      <c r="AW40" s="36" t="s">
        <v>142</v>
      </c>
      <c r="AX40" s="36" t="s">
        <v>142</v>
      </c>
      <c r="AY40" s="36" t="s">
        <v>142</v>
      </c>
      <c r="AZ40" s="36" t="s">
        <v>142</v>
      </c>
      <c r="BA40" s="36" t="s">
        <v>142</v>
      </c>
      <c r="BB40" s="37">
        <f t="shared" si="9"/>
        <v>0</v>
      </c>
      <c r="BC40" s="37">
        <f t="shared" si="10"/>
        <v>1.21362148</v>
      </c>
      <c r="BD40" s="36" t="s">
        <v>142</v>
      </c>
      <c r="BE40" s="36" t="s">
        <v>142</v>
      </c>
      <c r="BF40" s="36" t="s">
        <v>142</v>
      </c>
      <c r="BG40" s="36" t="s">
        <v>142</v>
      </c>
      <c r="BH40" s="38" t="s">
        <v>142</v>
      </c>
      <c r="BI40" s="38" t="s">
        <v>142</v>
      </c>
      <c r="BJ40" s="38" t="s">
        <v>142</v>
      </c>
      <c r="BK40" s="38" t="s">
        <v>142</v>
      </c>
      <c r="BL40" s="38" t="s">
        <v>142</v>
      </c>
      <c r="BM40" s="38" t="s">
        <v>142</v>
      </c>
      <c r="BN40" s="38" t="s">
        <v>142</v>
      </c>
      <c r="BP40" s="42">
        <f t="shared" si="11"/>
        <v>0</v>
      </c>
      <c r="BQ40" s="42"/>
      <c r="BR40" s="45"/>
    </row>
    <row r="41" spans="1:70" ht="31.5" x14ac:dyDescent="0.25">
      <c r="A41" s="22" t="s">
        <v>103</v>
      </c>
      <c r="B41" s="23" t="s">
        <v>104</v>
      </c>
      <c r="C41" s="28" t="s">
        <v>123</v>
      </c>
      <c r="D41" s="41">
        <v>0</v>
      </c>
      <c r="E41" s="31" t="s">
        <v>142</v>
      </c>
      <c r="F41" s="36" t="s">
        <v>142</v>
      </c>
      <c r="G41" s="36" t="s">
        <v>142</v>
      </c>
      <c r="H41" s="36" t="s">
        <v>142</v>
      </c>
      <c r="I41" s="36" t="s">
        <v>142</v>
      </c>
      <c r="J41" s="36" t="s">
        <v>142</v>
      </c>
      <c r="K41" s="36" t="s">
        <v>142</v>
      </c>
      <c r="L41" s="36" t="s">
        <v>142</v>
      </c>
      <c r="M41" s="36" t="s">
        <v>142</v>
      </c>
      <c r="N41" s="36" t="s">
        <v>142</v>
      </c>
      <c r="O41" s="36" t="s">
        <v>142</v>
      </c>
      <c r="P41" s="36" t="s">
        <v>142</v>
      </c>
      <c r="Q41" s="36" t="s">
        <v>142</v>
      </c>
      <c r="R41" s="32">
        <v>0</v>
      </c>
      <c r="S41" s="41">
        <v>0</v>
      </c>
      <c r="T41" s="36" t="s">
        <v>142</v>
      </c>
      <c r="U41" s="36" t="s">
        <v>142</v>
      </c>
      <c r="V41" s="36" t="s">
        <v>142</v>
      </c>
      <c r="W41" s="36" t="s">
        <v>142</v>
      </c>
      <c r="X41" s="36" t="s">
        <v>142</v>
      </c>
      <c r="Y41" s="36" t="s">
        <v>142</v>
      </c>
      <c r="Z41" s="36" t="s">
        <v>142</v>
      </c>
      <c r="AA41" s="36" t="s">
        <v>142</v>
      </c>
      <c r="AB41" s="36" t="s">
        <v>142</v>
      </c>
      <c r="AC41" s="36" t="s">
        <v>142</v>
      </c>
      <c r="AD41" s="32">
        <v>0</v>
      </c>
      <c r="AE41" s="32">
        <v>0</v>
      </c>
      <c r="AF41" s="36" t="s">
        <v>142</v>
      </c>
      <c r="AG41" s="36" t="s">
        <v>142</v>
      </c>
      <c r="AH41" s="36" t="s">
        <v>142</v>
      </c>
      <c r="AI41" s="36" t="s">
        <v>142</v>
      </c>
      <c r="AJ41" s="36" t="s">
        <v>142</v>
      </c>
      <c r="AK41" s="36" t="s">
        <v>142</v>
      </c>
      <c r="AL41" s="36" t="s">
        <v>142</v>
      </c>
      <c r="AM41" s="36" t="s">
        <v>142</v>
      </c>
      <c r="AN41" s="36" t="s">
        <v>142</v>
      </c>
      <c r="AO41" s="36" t="s">
        <v>142</v>
      </c>
      <c r="AP41" s="32">
        <v>0</v>
      </c>
      <c r="AQ41" s="32">
        <v>0</v>
      </c>
      <c r="AR41" s="36" t="s">
        <v>142</v>
      </c>
      <c r="AS41" s="36" t="s">
        <v>142</v>
      </c>
      <c r="AT41" s="36" t="s">
        <v>142</v>
      </c>
      <c r="AU41" s="36" t="s">
        <v>142</v>
      </c>
      <c r="AV41" s="36" t="s">
        <v>142</v>
      </c>
      <c r="AW41" s="36" t="s">
        <v>142</v>
      </c>
      <c r="AX41" s="36" t="s">
        <v>142</v>
      </c>
      <c r="AY41" s="36" t="s">
        <v>142</v>
      </c>
      <c r="AZ41" s="36" t="s">
        <v>142</v>
      </c>
      <c r="BA41" s="36" t="s">
        <v>142</v>
      </c>
      <c r="BB41" s="37">
        <f t="shared" si="9"/>
        <v>0</v>
      </c>
      <c r="BC41" s="37">
        <f t="shared" si="10"/>
        <v>0</v>
      </c>
      <c r="BD41" s="36" t="s">
        <v>142</v>
      </c>
      <c r="BE41" s="36" t="s">
        <v>142</v>
      </c>
      <c r="BF41" s="36" t="s">
        <v>142</v>
      </c>
      <c r="BG41" s="36" t="s">
        <v>142</v>
      </c>
      <c r="BH41" s="38" t="s">
        <v>142</v>
      </c>
      <c r="BI41" s="38" t="s">
        <v>142</v>
      </c>
      <c r="BJ41" s="38" t="s">
        <v>142</v>
      </c>
      <c r="BK41" s="38" t="s">
        <v>142</v>
      </c>
      <c r="BL41" s="38" t="s">
        <v>142</v>
      </c>
      <c r="BM41" s="38" t="s">
        <v>142</v>
      </c>
      <c r="BN41" s="38" t="s">
        <v>142</v>
      </c>
      <c r="BP41" s="42">
        <f t="shared" si="11"/>
        <v>0</v>
      </c>
      <c r="BQ41" s="42"/>
      <c r="BR41" s="45"/>
    </row>
    <row r="42" spans="1:70" ht="31.5" x14ac:dyDescent="0.25">
      <c r="A42" s="22" t="s">
        <v>105</v>
      </c>
      <c r="B42" s="23" t="s">
        <v>106</v>
      </c>
      <c r="C42" s="28" t="s">
        <v>123</v>
      </c>
      <c r="D42" s="41">
        <v>0</v>
      </c>
      <c r="E42" s="31" t="s">
        <v>142</v>
      </c>
      <c r="F42" s="36" t="s">
        <v>142</v>
      </c>
      <c r="G42" s="36" t="s">
        <v>142</v>
      </c>
      <c r="H42" s="36" t="s">
        <v>142</v>
      </c>
      <c r="I42" s="36" t="s">
        <v>142</v>
      </c>
      <c r="J42" s="36" t="s">
        <v>142</v>
      </c>
      <c r="K42" s="36" t="s">
        <v>142</v>
      </c>
      <c r="L42" s="36" t="s">
        <v>142</v>
      </c>
      <c r="M42" s="36" t="s">
        <v>142</v>
      </c>
      <c r="N42" s="36" t="s">
        <v>142</v>
      </c>
      <c r="O42" s="36" t="s">
        <v>142</v>
      </c>
      <c r="P42" s="36" t="s">
        <v>142</v>
      </c>
      <c r="Q42" s="36" t="s">
        <v>142</v>
      </c>
      <c r="R42" s="32">
        <v>0</v>
      </c>
      <c r="S42" s="41">
        <v>0</v>
      </c>
      <c r="T42" s="36" t="s">
        <v>142</v>
      </c>
      <c r="U42" s="36" t="s">
        <v>142</v>
      </c>
      <c r="V42" s="36" t="s">
        <v>142</v>
      </c>
      <c r="W42" s="36" t="s">
        <v>142</v>
      </c>
      <c r="X42" s="36" t="s">
        <v>142</v>
      </c>
      <c r="Y42" s="36" t="s">
        <v>142</v>
      </c>
      <c r="Z42" s="36" t="s">
        <v>142</v>
      </c>
      <c r="AA42" s="36" t="s">
        <v>142</v>
      </c>
      <c r="AB42" s="36" t="s">
        <v>142</v>
      </c>
      <c r="AC42" s="36" t="s">
        <v>142</v>
      </c>
      <c r="AD42" s="32">
        <v>0</v>
      </c>
      <c r="AE42" s="32">
        <v>0</v>
      </c>
      <c r="AF42" s="36" t="s">
        <v>142</v>
      </c>
      <c r="AG42" s="36" t="s">
        <v>142</v>
      </c>
      <c r="AH42" s="36" t="s">
        <v>142</v>
      </c>
      <c r="AI42" s="36" t="s">
        <v>142</v>
      </c>
      <c r="AJ42" s="36" t="s">
        <v>142</v>
      </c>
      <c r="AK42" s="36" t="s">
        <v>142</v>
      </c>
      <c r="AL42" s="36" t="s">
        <v>142</v>
      </c>
      <c r="AM42" s="36" t="s">
        <v>142</v>
      </c>
      <c r="AN42" s="36" t="s">
        <v>142</v>
      </c>
      <c r="AO42" s="36" t="s">
        <v>142</v>
      </c>
      <c r="AP42" s="32">
        <v>0</v>
      </c>
      <c r="AQ42" s="32">
        <v>0</v>
      </c>
      <c r="AR42" s="36" t="s">
        <v>142</v>
      </c>
      <c r="AS42" s="36" t="s">
        <v>142</v>
      </c>
      <c r="AT42" s="36" t="s">
        <v>142</v>
      </c>
      <c r="AU42" s="36" t="s">
        <v>142</v>
      </c>
      <c r="AV42" s="36" t="s">
        <v>142</v>
      </c>
      <c r="AW42" s="36" t="s">
        <v>142</v>
      </c>
      <c r="AX42" s="36" t="s">
        <v>142</v>
      </c>
      <c r="AY42" s="36" t="s">
        <v>142</v>
      </c>
      <c r="AZ42" s="36" t="s">
        <v>142</v>
      </c>
      <c r="BA42" s="36" t="s">
        <v>142</v>
      </c>
      <c r="BB42" s="37">
        <f t="shared" si="9"/>
        <v>0</v>
      </c>
      <c r="BC42" s="37">
        <f t="shared" si="10"/>
        <v>0</v>
      </c>
      <c r="BD42" s="36" t="s">
        <v>142</v>
      </c>
      <c r="BE42" s="36" t="s">
        <v>142</v>
      </c>
      <c r="BF42" s="36" t="s">
        <v>142</v>
      </c>
      <c r="BG42" s="36" t="s">
        <v>142</v>
      </c>
      <c r="BH42" s="38" t="s">
        <v>142</v>
      </c>
      <c r="BI42" s="38" t="s">
        <v>142</v>
      </c>
      <c r="BJ42" s="38" t="s">
        <v>142</v>
      </c>
      <c r="BK42" s="38" t="s">
        <v>142</v>
      </c>
      <c r="BL42" s="38" t="s">
        <v>142</v>
      </c>
      <c r="BM42" s="38" t="s">
        <v>142</v>
      </c>
      <c r="BN42" s="38" t="s">
        <v>142</v>
      </c>
      <c r="BP42" s="42">
        <f t="shared" si="11"/>
        <v>0</v>
      </c>
      <c r="BQ42" s="42"/>
      <c r="BR42" s="45"/>
    </row>
    <row r="43" spans="1:70" ht="31.5" x14ac:dyDescent="0.25">
      <c r="A43" s="25" t="s">
        <v>107</v>
      </c>
      <c r="B43" s="26" t="s">
        <v>88</v>
      </c>
      <c r="C43" s="25" t="s">
        <v>123</v>
      </c>
      <c r="D43" s="41">
        <v>0</v>
      </c>
      <c r="E43" s="31" t="s">
        <v>142</v>
      </c>
      <c r="F43" s="36" t="s">
        <v>142</v>
      </c>
      <c r="G43" s="36" t="s">
        <v>142</v>
      </c>
      <c r="H43" s="36" t="s">
        <v>142</v>
      </c>
      <c r="I43" s="36" t="s">
        <v>142</v>
      </c>
      <c r="J43" s="36" t="s">
        <v>142</v>
      </c>
      <c r="K43" s="36" t="s">
        <v>142</v>
      </c>
      <c r="L43" s="36" t="s">
        <v>142</v>
      </c>
      <c r="M43" s="36" t="s">
        <v>142</v>
      </c>
      <c r="N43" s="36" t="s">
        <v>142</v>
      </c>
      <c r="O43" s="36" t="s">
        <v>142</v>
      </c>
      <c r="P43" s="36" t="s">
        <v>142</v>
      </c>
      <c r="Q43" s="36" t="s">
        <v>142</v>
      </c>
      <c r="R43" s="32">
        <v>0</v>
      </c>
      <c r="S43" s="41">
        <v>0</v>
      </c>
      <c r="T43" s="36" t="s">
        <v>142</v>
      </c>
      <c r="U43" s="36" t="s">
        <v>142</v>
      </c>
      <c r="V43" s="36" t="s">
        <v>142</v>
      </c>
      <c r="W43" s="36" t="s">
        <v>142</v>
      </c>
      <c r="X43" s="36" t="s">
        <v>142</v>
      </c>
      <c r="Y43" s="36" t="s">
        <v>142</v>
      </c>
      <c r="Z43" s="36" t="s">
        <v>142</v>
      </c>
      <c r="AA43" s="36" t="s">
        <v>142</v>
      </c>
      <c r="AB43" s="36" t="s">
        <v>142</v>
      </c>
      <c r="AC43" s="36" t="s">
        <v>142</v>
      </c>
      <c r="AD43" s="32">
        <v>0</v>
      </c>
      <c r="AE43" s="32">
        <v>0</v>
      </c>
      <c r="AF43" s="36" t="s">
        <v>142</v>
      </c>
      <c r="AG43" s="36" t="s">
        <v>142</v>
      </c>
      <c r="AH43" s="36" t="s">
        <v>142</v>
      </c>
      <c r="AI43" s="36" t="s">
        <v>142</v>
      </c>
      <c r="AJ43" s="36" t="s">
        <v>142</v>
      </c>
      <c r="AK43" s="36" t="s">
        <v>142</v>
      </c>
      <c r="AL43" s="36" t="s">
        <v>142</v>
      </c>
      <c r="AM43" s="36" t="s">
        <v>142</v>
      </c>
      <c r="AN43" s="36" t="s">
        <v>142</v>
      </c>
      <c r="AO43" s="36" t="s">
        <v>142</v>
      </c>
      <c r="AP43" s="32">
        <v>0</v>
      </c>
      <c r="AQ43" s="32">
        <v>0</v>
      </c>
      <c r="AR43" s="36" t="s">
        <v>142</v>
      </c>
      <c r="AS43" s="36" t="s">
        <v>142</v>
      </c>
      <c r="AT43" s="36" t="s">
        <v>142</v>
      </c>
      <c r="AU43" s="36" t="s">
        <v>142</v>
      </c>
      <c r="AV43" s="36" t="s">
        <v>142</v>
      </c>
      <c r="AW43" s="36" t="s">
        <v>142</v>
      </c>
      <c r="AX43" s="36" t="s">
        <v>142</v>
      </c>
      <c r="AY43" s="36" t="s">
        <v>142</v>
      </c>
      <c r="AZ43" s="36" t="s">
        <v>142</v>
      </c>
      <c r="BA43" s="36" t="s">
        <v>142</v>
      </c>
      <c r="BB43" s="37">
        <f t="shared" si="9"/>
        <v>0</v>
      </c>
      <c r="BC43" s="37">
        <f t="shared" si="10"/>
        <v>0</v>
      </c>
      <c r="BD43" s="36" t="s">
        <v>142</v>
      </c>
      <c r="BE43" s="36" t="s">
        <v>142</v>
      </c>
      <c r="BF43" s="36" t="s">
        <v>142</v>
      </c>
      <c r="BG43" s="36" t="s">
        <v>142</v>
      </c>
      <c r="BH43" s="38" t="s">
        <v>142</v>
      </c>
      <c r="BI43" s="38" t="s">
        <v>142</v>
      </c>
      <c r="BJ43" s="38" t="s">
        <v>142</v>
      </c>
      <c r="BK43" s="38" t="s">
        <v>142</v>
      </c>
      <c r="BL43" s="38" t="s">
        <v>142</v>
      </c>
      <c r="BM43" s="38" t="s">
        <v>142</v>
      </c>
      <c r="BN43" s="38" t="s">
        <v>142</v>
      </c>
      <c r="BP43" s="42">
        <f t="shared" si="11"/>
        <v>0</v>
      </c>
      <c r="BQ43" s="42"/>
      <c r="BR43" s="45"/>
    </row>
    <row r="44" spans="1:70" ht="31.5" x14ac:dyDescent="0.25">
      <c r="A44" s="25" t="s">
        <v>108</v>
      </c>
      <c r="B44" s="26" t="s">
        <v>90</v>
      </c>
      <c r="C44" s="25" t="s">
        <v>123</v>
      </c>
      <c r="D44" s="41">
        <f>D45+D47+D48+D53</f>
        <v>36.955224099999995</v>
      </c>
      <c r="E44" s="31" t="s">
        <v>142</v>
      </c>
      <c r="F44" s="36" t="s">
        <v>142</v>
      </c>
      <c r="G44" s="36" t="s">
        <v>142</v>
      </c>
      <c r="H44" s="36" t="s">
        <v>142</v>
      </c>
      <c r="I44" s="36" t="s">
        <v>142</v>
      </c>
      <c r="J44" s="36" t="s">
        <v>142</v>
      </c>
      <c r="K44" s="36" t="s">
        <v>142</v>
      </c>
      <c r="L44" s="36" t="s">
        <v>142</v>
      </c>
      <c r="M44" s="36" t="s">
        <v>142</v>
      </c>
      <c r="N44" s="36" t="s">
        <v>142</v>
      </c>
      <c r="O44" s="36" t="s">
        <v>142</v>
      </c>
      <c r="P44" s="36" t="s">
        <v>142</v>
      </c>
      <c r="Q44" s="36" t="s">
        <v>142</v>
      </c>
      <c r="R44" s="33">
        <v>0</v>
      </c>
      <c r="S44" s="41">
        <f>S45+S47+S48+S53</f>
        <v>11.326215620000001</v>
      </c>
      <c r="T44" s="36" t="s">
        <v>142</v>
      </c>
      <c r="U44" s="36" t="s">
        <v>142</v>
      </c>
      <c r="V44" s="36" t="s">
        <v>142</v>
      </c>
      <c r="W44" s="33">
        <f>W48</f>
        <v>7</v>
      </c>
      <c r="X44" s="36" t="s">
        <v>142</v>
      </c>
      <c r="Y44" s="36" t="s">
        <v>142</v>
      </c>
      <c r="Z44" s="36" t="s">
        <v>142</v>
      </c>
      <c r="AA44" s="36" t="s">
        <v>142</v>
      </c>
      <c r="AB44" s="36" t="s">
        <v>142</v>
      </c>
      <c r="AC44" s="36" t="s">
        <v>142</v>
      </c>
      <c r="AD44" s="33">
        <f>AD45+AD47+AD48+AD53</f>
        <v>0.84143829999999997</v>
      </c>
      <c r="AE44" s="33">
        <f>AE45+AE47+AE48+AE53</f>
        <v>13.397141639999999</v>
      </c>
      <c r="AF44" s="36" t="s">
        <v>142</v>
      </c>
      <c r="AG44" s="36" t="s">
        <v>142</v>
      </c>
      <c r="AH44" s="36" t="s">
        <v>142</v>
      </c>
      <c r="AI44" s="33">
        <f>AI48</f>
        <v>40</v>
      </c>
      <c r="AJ44" s="36" t="s">
        <v>142</v>
      </c>
      <c r="AK44" s="36" t="s">
        <v>142</v>
      </c>
      <c r="AL44" s="36" t="s">
        <v>142</v>
      </c>
      <c r="AM44" s="36" t="s">
        <v>142</v>
      </c>
      <c r="AN44" s="36" t="s">
        <v>142</v>
      </c>
      <c r="AO44" s="36" t="s">
        <v>142</v>
      </c>
      <c r="AP44" s="33">
        <v>0</v>
      </c>
      <c r="AQ44" s="33">
        <f>AQ45+AQ47+AQ48+AQ53</f>
        <v>11.39042854</v>
      </c>
      <c r="AR44" s="36" t="s">
        <v>142</v>
      </c>
      <c r="AS44" s="36" t="s">
        <v>142</v>
      </c>
      <c r="AT44" s="36" t="s">
        <v>142</v>
      </c>
      <c r="AU44" s="33">
        <f>AU48</f>
        <v>139</v>
      </c>
      <c r="AV44" s="36" t="s">
        <v>142</v>
      </c>
      <c r="AW44" s="36" t="s">
        <v>142</v>
      </c>
      <c r="AX44" s="36" t="s">
        <v>142</v>
      </c>
      <c r="AY44" s="36" t="s">
        <v>142</v>
      </c>
      <c r="AZ44" s="36" t="s">
        <v>142</v>
      </c>
      <c r="BA44" s="36" t="s">
        <v>142</v>
      </c>
      <c r="BB44" s="37">
        <f t="shared" si="9"/>
        <v>0.84143829999999997</v>
      </c>
      <c r="BC44" s="37">
        <f t="shared" si="10"/>
        <v>36.113785800000002</v>
      </c>
      <c r="BD44" s="36" t="s">
        <v>142</v>
      </c>
      <c r="BE44" s="36" t="s">
        <v>142</v>
      </c>
      <c r="BF44" s="36" t="s">
        <v>142</v>
      </c>
      <c r="BG44" s="36">
        <f t="shared" si="18"/>
        <v>186</v>
      </c>
      <c r="BH44" s="38" t="s">
        <v>142</v>
      </c>
      <c r="BI44" s="38" t="s">
        <v>142</v>
      </c>
      <c r="BJ44" s="38" t="s">
        <v>142</v>
      </c>
      <c r="BK44" s="38" t="s">
        <v>142</v>
      </c>
      <c r="BL44" s="38" t="s">
        <v>142</v>
      </c>
      <c r="BM44" s="38" t="s">
        <v>142</v>
      </c>
      <c r="BN44" s="38" t="s">
        <v>142</v>
      </c>
      <c r="BP44" s="42">
        <f t="shared" si="11"/>
        <v>0</v>
      </c>
      <c r="BQ44" s="42"/>
      <c r="BR44" s="45"/>
    </row>
    <row r="45" spans="1:70" ht="31.5" x14ac:dyDescent="0.25">
      <c r="A45" s="22" t="s">
        <v>109</v>
      </c>
      <c r="B45" s="23" t="s">
        <v>110</v>
      </c>
      <c r="C45" s="28" t="s">
        <v>123</v>
      </c>
      <c r="D45" s="41">
        <f>D46</f>
        <v>1.04868922</v>
      </c>
      <c r="E45" s="31" t="s">
        <v>142</v>
      </c>
      <c r="F45" s="36" t="s">
        <v>142</v>
      </c>
      <c r="G45" s="36" t="s">
        <v>142</v>
      </c>
      <c r="H45" s="36" t="s">
        <v>142</v>
      </c>
      <c r="I45" s="36" t="s">
        <v>142</v>
      </c>
      <c r="J45" s="36" t="s">
        <v>142</v>
      </c>
      <c r="K45" s="36" t="s">
        <v>142</v>
      </c>
      <c r="L45" s="36" t="s">
        <v>142</v>
      </c>
      <c r="M45" s="36" t="s">
        <v>142</v>
      </c>
      <c r="N45" s="36" t="s">
        <v>142</v>
      </c>
      <c r="O45" s="36" t="s">
        <v>142</v>
      </c>
      <c r="P45" s="36" t="s">
        <v>142</v>
      </c>
      <c r="Q45" s="36" t="s">
        <v>142</v>
      </c>
      <c r="R45" s="33">
        <v>0</v>
      </c>
      <c r="S45" s="41">
        <f>S46</f>
        <v>1.04868922</v>
      </c>
      <c r="T45" s="36" t="s">
        <v>142</v>
      </c>
      <c r="U45" s="36" t="s">
        <v>142</v>
      </c>
      <c r="V45" s="36" t="s">
        <v>142</v>
      </c>
      <c r="W45" s="36">
        <v>0</v>
      </c>
      <c r="X45" s="36" t="s">
        <v>142</v>
      </c>
      <c r="Y45" s="36" t="s">
        <v>142</v>
      </c>
      <c r="Z45" s="36" t="s">
        <v>142</v>
      </c>
      <c r="AA45" s="36" t="s">
        <v>142</v>
      </c>
      <c r="AB45" s="36" t="s">
        <v>142</v>
      </c>
      <c r="AC45" s="36" t="s">
        <v>142</v>
      </c>
      <c r="AD45" s="33">
        <v>0</v>
      </c>
      <c r="AE45" s="33">
        <v>0</v>
      </c>
      <c r="AF45" s="36" t="s">
        <v>142</v>
      </c>
      <c r="AG45" s="36" t="s">
        <v>142</v>
      </c>
      <c r="AH45" s="36" t="s">
        <v>142</v>
      </c>
      <c r="AI45" s="36">
        <v>0</v>
      </c>
      <c r="AJ45" s="36" t="s">
        <v>142</v>
      </c>
      <c r="AK45" s="36" t="s">
        <v>142</v>
      </c>
      <c r="AL45" s="36" t="s">
        <v>142</v>
      </c>
      <c r="AM45" s="36" t="s">
        <v>142</v>
      </c>
      <c r="AN45" s="36" t="s">
        <v>142</v>
      </c>
      <c r="AO45" s="36" t="s">
        <v>142</v>
      </c>
      <c r="AP45" s="33">
        <v>0</v>
      </c>
      <c r="AQ45" s="33">
        <f>AQ46</f>
        <v>0</v>
      </c>
      <c r="AR45" s="36" t="s">
        <v>142</v>
      </c>
      <c r="AS45" s="36" t="s">
        <v>142</v>
      </c>
      <c r="AT45" s="36" t="s">
        <v>142</v>
      </c>
      <c r="AU45" s="36" t="s">
        <v>142</v>
      </c>
      <c r="AV45" s="36" t="s">
        <v>142</v>
      </c>
      <c r="AW45" s="36" t="s">
        <v>142</v>
      </c>
      <c r="AX45" s="36" t="s">
        <v>142</v>
      </c>
      <c r="AY45" s="36" t="s">
        <v>142</v>
      </c>
      <c r="AZ45" s="36" t="s">
        <v>142</v>
      </c>
      <c r="BA45" s="36" t="s">
        <v>142</v>
      </c>
      <c r="BB45" s="37">
        <f t="shared" si="9"/>
        <v>0</v>
      </c>
      <c r="BC45" s="37">
        <f t="shared" si="10"/>
        <v>1.04868922</v>
      </c>
      <c r="BD45" s="36" t="s">
        <v>142</v>
      </c>
      <c r="BE45" s="36" t="s">
        <v>142</v>
      </c>
      <c r="BF45" s="36" t="s">
        <v>142</v>
      </c>
      <c r="BG45" s="36" t="s">
        <v>142</v>
      </c>
      <c r="BH45" s="38" t="s">
        <v>142</v>
      </c>
      <c r="BI45" s="38" t="s">
        <v>142</v>
      </c>
      <c r="BJ45" s="38" t="s">
        <v>142</v>
      </c>
      <c r="BK45" s="38" t="s">
        <v>142</v>
      </c>
      <c r="BL45" s="38" t="s">
        <v>142</v>
      </c>
      <c r="BM45" s="38" t="s">
        <v>142</v>
      </c>
      <c r="BN45" s="38" t="s">
        <v>142</v>
      </c>
      <c r="BP45" s="42">
        <f t="shared" si="11"/>
        <v>0</v>
      </c>
      <c r="BQ45" s="42"/>
      <c r="BR45" s="45"/>
    </row>
    <row r="46" spans="1:70" ht="63" x14ac:dyDescent="0.25">
      <c r="A46" s="28" t="s">
        <v>148</v>
      </c>
      <c r="B46" s="29" t="s">
        <v>150</v>
      </c>
      <c r="C46" s="28" t="s">
        <v>151</v>
      </c>
      <c r="D46" s="41">
        <v>1.04868922</v>
      </c>
      <c r="E46" s="31" t="s">
        <v>142</v>
      </c>
      <c r="F46" s="36" t="s">
        <v>142</v>
      </c>
      <c r="G46" s="36" t="s">
        <v>142</v>
      </c>
      <c r="H46" s="36" t="s">
        <v>142</v>
      </c>
      <c r="I46" s="36" t="s">
        <v>142</v>
      </c>
      <c r="J46" s="36" t="s">
        <v>142</v>
      </c>
      <c r="K46" s="36" t="s">
        <v>142</v>
      </c>
      <c r="L46" s="36" t="s">
        <v>142</v>
      </c>
      <c r="M46" s="36" t="s">
        <v>142</v>
      </c>
      <c r="N46" s="36" t="s">
        <v>142</v>
      </c>
      <c r="O46" s="36" t="s">
        <v>142</v>
      </c>
      <c r="P46" s="36" t="s">
        <v>142</v>
      </c>
      <c r="Q46" s="36" t="s">
        <v>142</v>
      </c>
      <c r="R46" s="51">
        <v>0</v>
      </c>
      <c r="S46" s="41">
        <v>1.04868922</v>
      </c>
      <c r="T46" s="36" t="s">
        <v>142</v>
      </c>
      <c r="U46" s="36" t="s">
        <v>142</v>
      </c>
      <c r="V46" s="36" t="s">
        <v>142</v>
      </c>
      <c r="W46" s="36" t="s">
        <v>142</v>
      </c>
      <c r="X46" s="36" t="s">
        <v>142</v>
      </c>
      <c r="Y46" s="36" t="s">
        <v>142</v>
      </c>
      <c r="Z46" s="36" t="s">
        <v>142</v>
      </c>
      <c r="AA46" s="36" t="s">
        <v>142</v>
      </c>
      <c r="AB46" s="36" t="s">
        <v>142</v>
      </c>
      <c r="AC46" s="36" t="s">
        <v>142</v>
      </c>
      <c r="AD46" s="51">
        <v>0</v>
      </c>
      <c r="AE46" s="51">
        <v>0</v>
      </c>
      <c r="AF46" s="36" t="s">
        <v>142</v>
      </c>
      <c r="AG46" s="36" t="s">
        <v>142</v>
      </c>
      <c r="AH46" s="36" t="s">
        <v>142</v>
      </c>
      <c r="AI46" s="36">
        <v>0</v>
      </c>
      <c r="AJ46" s="36" t="s">
        <v>142</v>
      </c>
      <c r="AK46" s="36" t="s">
        <v>142</v>
      </c>
      <c r="AL46" s="36" t="s">
        <v>142</v>
      </c>
      <c r="AM46" s="36" t="s">
        <v>142</v>
      </c>
      <c r="AN46" s="36" t="s">
        <v>142</v>
      </c>
      <c r="AO46" s="36" t="s">
        <v>142</v>
      </c>
      <c r="AP46" s="51">
        <v>0</v>
      </c>
      <c r="AQ46" s="51">
        <v>0</v>
      </c>
      <c r="AR46" s="36" t="s">
        <v>142</v>
      </c>
      <c r="AS46" s="36" t="s">
        <v>142</v>
      </c>
      <c r="AT46" s="36" t="s">
        <v>142</v>
      </c>
      <c r="AU46" s="36" t="s">
        <v>142</v>
      </c>
      <c r="AV46" s="36" t="s">
        <v>142</v>
      </c>
      <c r="AW46" s="36" t="s">
        <v>142</v>
      </c>
      <c r="AX46" s="36" t="s">
        <v>142</v>
      </c>
      <c r="AY46" s="36" t="s">
        <v>142</v>
      </c>
      <c r="AZ46" s="36" t="s">
        <v>142</v>
      </c>
      <c r="BA46" s="36" t="s">
        <v>142</v>
      </c>
      <c r="BB46" s="37">
        <f t="shared" si="9"/>
        <v>0</v>
      </c>
      <c r="BC46" s="37">
        <f t="shared" si="10"/>
        <v>1.04868922</v>
      </c>
      <c r="BD46" s="36" t="s">
        <v>142</v>
      </c>
      <c r="BE46" s="36" t="s">
        <v>142</v>
      </c>
      <c r="BF46" s="36" t="s">
        <v>142</v>
      </c>
      <c r="BG46" s="36" t="s">
        <v>142</v>
      </c>
      <c r="BH46" s="38" t="s">
        <v>142</v>
      </c>
      <c r="BI46" s="38" t="s">
        <v>142</v>
      </c>
      <c r="BJ46" s="38" t="s">
        <v>142</v>
      </c>
      <c r="BK46" s="38" t="s">
        <v>142</v>
      </c>
      <c r="BL46" s="38" t="s">
        <v>142</v>
      </c>
      <c r="BM46" s="38" t="s">
        <v>142</v>
      </c>
      <c r="BN46" s="38" t="s">
        <v>142</v>
      </c>
      <c r="BP46" s="42">
        <f t="shared" si="11"/>
        <v>0</v>
      </c>
      <c r="BQ46" s="42"/>
      <c r="BR46" s="45"/>
    </row>
    <row r="47" spans="1:70" ht="31.5" x14ac:dyDescent="0.25">
      <c r="A47" s="22" t="s">
        <v>111</v>
      </c>
      <c r="B47" s="23" t="s">
        <v>112</v>
      </c>
      <c r="C47" s="28" t="s">
        <v>123</v>
      </c>
      <c r="D47" s="41">
        <v>0</v>
      </c>
      <c r="E47" s="31" t="s">
        <v>142</v>
      </c>
      <c r="F47" s="36" t="s">
        <v>142</v>
      </c>
      <c r="G47" s="36" t="s">
        <v>142</v>
      </c>
      <c r="H47" s="36" t="s">
        <v>142</v>
      </c>
      <c r="I47" s="36" t="s">
        <v>142</v>
      </c>
      <c r="J47" s="36" t="s">
        <v>142</v>
      </c>
      <c r="K47" s="36" t="s">
        <v>142</v>
      </c>
      <c r="L47" s="36" t="s">
        <v>142</v>
      </c>
      <c r="M47" s="36" t="s">
        <v>142</v>
      </c>
      <c r="N47" s="36" t="s">
        <v>142</v>
      </c>
      <c r="O47" s="36" t="s">
        <v>142</v>
      </c>
      <c r="P47" s="36" t="s">
        <v>142</v>
      </c>
      <c r="Q47" s="36" t="s">
        <v>142</v>
      </c>
      <c r="R47" s="35">
        <v>0</v>
      </c>
      <c r="S47" s="41">
        <v>0</v>
      </c>
      <c r="T47" s="36" t="s">
        <v>142</v>
      </c>
      <c r="U47" s="36" t="s">
        <v>142</v>
      </c>
      <c r="V47" s="36" t="s">
        <v>142</v>
      </c>
      <c r="W47" s="36">
        <v>0</v>
      </c>
      <c r="X47" s="36" t="s">
        <v>142</v>
      </c>
      <c r="Y47" s="36" t="s">
        <v>142</v>
      </c>
      <c r="Z47" s="36" t="s">
        <v>142</v>
      </c>
      <c r="AA47" s="36" t="s">
        <v>142</v>
      </c>
      <c r="AB47" s="36" t="s">
        <v>142</v>
      </c>
      <c r="AC47" s="36" t="s">
        <v>142</v>
      </c>
      <c r="AD47" s="35">
        <v>0</v>
      </c>
      <c r="AE47" s="35">
        <v>0</v>
      </c>
      <c r="AF47" s="36" t="s">
        <v>142</v>
      </c>
      <c r="AG47" s="36" t="s">
        <v>142</v>
      </c>
      <c r="AH47" s="36" t="s">
        <v>142</v>
      </c>
      <c r="AI47" s="36">
        <v>0</v>
      </c>
      <c r="AJ47" s="36" t="s">
        <v>142</v>
      </c>
      <c r="AK47" s="36" t="s">
        <v>142</v>
      </c>
      <c r="AL47" s="36" t="s">
        <v>142</v>
      </c>
      <c r="AM47" s="36" t="s">
        <v>142</v>
      </c>
      <c r="AN47" s="36" t="s">
        <v>142</v>
      </c>
      <c r="AO47" s="36" t="s">
        <v>142</v>
      </c>
      <c r="AP47" s="35">
        <v>0</v>
      </c>
      <c r="AQ47" s="35">
        <v>0</v>
      </c>
      <c r="AR47" s="36" t="s">
        <v>142</v>
      </c>
      <c r="AS47" s="36" t="s">
        <v>142</v>
      </c>
      <c r="AT47" s="36" t="s">
        <v>142</v>
      </c>
      <c r="AU47" s="36" t="s">
        <v>142</v>
      </c>
      <c r="AV47" s="36" t="s">
        <v>142</v>
      </c>
      <c r="AW47" s="36" t="s">
        <v>142</v>
      </c>
      <c r="AX47" s="36" t="s">
        <v>142</v>
      </c>
      <c r="AY47" s="36" t="s">
        <v>142</v>
      </c>
      <c r="AZ47" s="36" t="s">
        <v>142</v>
      </c>
      <c r="BA47" s="36" t="s">
        <v>142</v>
      </c>
      <c r="BB47" s="37">
        <f t="shared" si="9"/>
        <v>0</v>
      </c>
      <c r="BC47" s="37">
        <f t="shared" si="10"/>
        <v>0</v>
      </c>
      <c r="BD47" s="36" t="s">
        <v>142</v>
      </c>
      <c r="BE47" s="36" t="s">
        <v>142</v>
      </c>
      <c r="BF47" s="36" t="s">
        <v>142</v>
      </c>
      <c r="BG47" s="36" t="s">
        <v>142</v>
      </c>
      <c r="BH47" s="38" t="s">
        <v>142</v>
      </c>
      <c r="BI47" s="38" t="s">
        <v>142</v>
      </c>
      <c r="BJ47" s="38" t="s">
        <v>142</v>
      </c>
      <c r="BK47" s="38" t="s">
        <v>142</v>
      </c>
      <c r="BL47" s="38" t="s">
        <v>142</v>
      </c>
      <c r="BM47" s="38" t="s">
        <v>142</v>
      </c>
      <c r="BN47" s="38" t="s">
        <v>142</v>
      </c>
      <c r="BP47" s="42">
        <f t="shared" si="11"/>
        <v>0</v>
      </c>
      <c r="BQ47" s="42"/>
      <c r="BR47" s="45"/>
    </row>
    <row r="48" spans="1:70" ht="47.25" x14ac:dyDescent="0.25">
      <c r="A48" s="22" t="s">
        <v>113</v>
      </c>
      <c r="B48" s="29" t="s">
        <v>135</v>
      </c>
      <c r="C48" s="28" t="s">
        <v>123</v>
      </c>
      <c r="D48" s="41">
        <f>D49+D50+D51+D52</f>
        <v>35.065096579999995</v>
      </c>
      <c r="E48" s="31" t="s">
        <v>142</v>
      </c>
      <c r="F48" s="36" t="s">
        <v>142</v>
      </c>
      <c r="G48" s="36" t="s">
        <v>142</v>
      </c>
      <c r="H48" s="36" t="s">
        <v>142</v>
      </c>
      <c r="I48" s="36" t="s">
        <v>142</v>
      </c>
      <c r="J48" s="36" t="s">
        <v>142</v>
      </c>
      <c r="K48" s="36" t="s">
        <v>142</v>
      </c>
      <c r="L48" s="36" t="s">
        <v>142</v>
      </c>
      <c r="M48" s="36" t="s">
        <v>142</v>
      </c>
      <c r="N48" s="36" t="s">
        <v>142</v>
      </c>
      <c r="O48" s="36" t="s">
        <v>142</v>
      </c>
      <c r="P48" s="36" t="s">
        <v>142</v>
      </c>
      <c r="Q48" s="36" t="s">
        <v>142</v>
      </c>
      <c r="R48" s="32">
        <v>0</v>
      </c>
      <c r="S48" s="41">
        <f>S49+S50+S51+S52</f>
        <v>10.277526400000001</v>
      </c>
      <c r="T48" s="36" t="s">
        <v>142</v>
      </c>
      <c r="U48" s="36" t="s">
        <v>142</v>
      </c>
      <c r="V48" s="36" t="s">
        <v>142</v>
      </c>
      <c r="W48" s="36">
        <f>W49+W50+W51+W52</f>
        <v>7</v>
      </c>
      <c r="X48" s="36" t="s">
        <v>142</v>
      </c>
      <c r="Y48" s="36" t="s">
        <v>142</v>
      </c>
      <c r="Z48" s="36" t="s">
        <v>142</v>
      </c>
      <c r="AA48" s="36" t="s">
        <v>142</v>
      </c>
      <c r="AB48" s="36" t="s">
        <v>142</v>
      </c>
      <c r="AC48" s="36" t="s">
        <v>142</v>
      </c>
      <c r="AD48" s="32">
        <v>0</v>
      </c>
      <c r="AE48" s="32">
        <f>AE49+AE50+AE51+AE52</f>
        <v>13.397141639999999</v>
      </c>
      <c r="AF48" s="36" t="s">
        <v>142</v>
      </c>
      <c r="AG48" s="36" t="s">
        <v>142</v>
      </c>
      <c r="AH48" s="36" t="s">
        <v>142</v>
      </c>
      <c r="AI48" s="36">
        <f>AI49+AI50+AI51+AI5</f>
        <v>40</v>
      </c>
      <c r="AJ48" s="36" t="s">
        <v>142</v>
      </c>
      <c r="AK48" s="36" t="s">
        <v>142</v>
      </c>
      <c r="AL48" s="36" t="s">
        <v>142</v>
      </c>
      <c r="AM48" s="36" t="s">
        <v>142</v>
      </c>
      <c r="AN48" s="36" t="s">
        <v>142</v>
      </c>
      <c r="AO48" s="36" t="s">
        <v>142</v>
      </c>
      <c r="AP48" s="32">
        <v>0</v>
      </c>
      <c r="AQ48" s="32">
        <f>AQ49+AQ50+AQ51+AQ52</f>
        <v>11.39042854</v>
      </c>
      <c r="AR48" s="36" t="s">
        <v>142</v>
      </c>
      <c r="AS48" s="36" t="s">
        <v>142</v>
      </c>
      <c r="AT48" s="36" t="s">
        <v>142</v>
      </c>
      <c r="AU48" s="36">
        <f>AU49+AU50+AU51+AU52</f>
        <v>139</v>
      </c>
      <c r="AV48" s="36" t="s">
        <v>142</v>
      </c>
      <c r="AW48" s="36" t="s">
        <v>142</v>
      </c>
      <c r="AX48" s="36" t="s">
        <v>142</v>
      </c>
      <c r="AY48" s="36" t="s">
        <v>142</v>
      </c>
      <c r="AZ48" s="36" t="s">
        <v>142</v>
      </c>
      <c r="BA48" s="36" t="s">
        <v>142</v>
      </c>
      <c r="BB48" s="37">
        <f t="shared" si="9"/>
        <v>0</v>
      </c>
      <c r="BC48" s="37">
        <f t="shared" si="10"/>
        <v>35.065096580000002</v>
      </c>
      <c r="BD48" s="36" t="s">
        <v>142</v>
      </c>
      <c r="BE48" s="36" t="s">
        <v>142</v>
      </c>
      <c r="BF48" s="36" t="s">
        <v>142</v>
      </c>
      <c r="BG48" s="36">
        <f t="shared" si="18"/>
        <v>186</v>
      </c>
      <c r="BH48" s="38" t="s">
        <v>142</v>
      </c>
      <c r="BI48" s="38" t="s">
        <v>142</v>
      </c>
      <c r="BJ48" s="38" t="s">
        <v>142</v>
      </c>
      <c r="BK48" s="38" t="s">
        <v>142</v>
      </c>
      <c r="BL48" s="38" t="s">
        <v>142</v>
      </c>
      <c r="BM48" s="38" t="s">
        <v>142</v>
      </c>
      <c r="BN48" s="38" t="s">
        <v>142</v>
      </c>
      <c r="BP48" s="42">
        <f t="shared" si="11"/>
        <v>0</v>
      </c>
      <c r="BQ48" s="42"/>
      <c r="BR48" s="45"/>
    </row>
    <row r="49" spans="1:70" x14ac:dyDescent="0.25">
      <c r="A49" s="28" t="s">
        <v>136</v>
      </c>
      <c r="B49" s="29" t="s">
        <v>144</v>
      </c>
      <c r="C49" s="28" t="s">
        <v>173</v>
      </c>
      <c r="D49" s="41">
        <v>16.394314519999998</v>
      </c>
      <c r="E49" s="31" t="s">
        <v>142</v>
      </c>
      <c r="F49" s="36" t="s">
        <v>142</v>
      </c>
      <c r="G49" s="36" t="s">
        <v>142</v>
      </c>
      <c r="H49" s="36" t="s">
        <v>142</v>
      </c>
      <c r="I49" s="36" t="s">
        <v>142</v>
      </c>
      <c r="J49" s="36" t="s">
        <v>142</v>
      </c>
      <c r="K49" s="36" t="s">
        <v>142</v>
      </c>
      <c r="L49" s="36" t="s">
        <v>142</v>
      </c>
      <c r="M49" s="36" t="s">
        <v>142</v>
      </c>
      <c r="N49" s="36" t="s">
        <v>142</v>
      </c>
      <c r="O49" s="36" t="s">
        <v>142</v>
      </c>
      <c r="P49" s="36" t="s">
        <v>142</v>
      </c>
      <c r="Q49" s="36" t="s">
        <v>142</v>
      </c>
      <c r="R49" s="32">
        <v>0</v>
      </c>
      <c r="S49" s="41">
        <v>5.2209264000000006</v>
      </c>
      <c r="T49" s="36" t="s">
        <v>142</v>
      </c>
      <c r="U49" s="36" t="s">
        <v>142</v>
      </c>
      <c r="V49" s="36" t="s">
        <v>142</v>
      </c>
      <c r="W49" s="39">
        <v>6</v>
      </c>
      <c r="X49" s="36" t="s">
        <v>142</v>
      </c>
      <c r="Y49" s="36" t="s">
        <v>142</v>
      </c>
      <c r="Z49" s="36" t="s">
        <v>142</v>
      </c>
      <c r="AA49" s="36" t="s">
        <v>142</v>
      </c>
      <c r="AB49" s="36" t="s">
        <v>142</v>
      </c>
      <c r="AC49" s="36" t="s">
        <v>142</v>
      </c>
      <c r="AD49" s="32">
        <v>0</v>
      </c>
      <c r="AE49" s="32">
        <v>5.4610890099999994</v>
      </c>
      <c r="AF49" s="36" t="s">
        <v>142</v>
      </c>
      <c r="AG49" s="36" t="s">
        <v>142</v>
      </c>
      <c r="AH49" s="36" t="s">
        <v>142</v>
      </c>
      <c r="AI49" s="39">
        <v>6</v>
      </c>
      <c r="AJ49" s="36" t="s">
        <v>142</v>
      </c>
      <c r="AK49" s="36" t="s">
        <v>142</v>
      </c>
      <c r="AL49" s="36" t="s">
        <v>142</v>
      </c>
      <c r="AM49" s="36" t="s">
        <v>142</v>
      </c>
      <c r="AN49" s="36" t="s">
        <v>142</v>
      </c>
      <c r="AO49" s="36" t="s">
        <v>142</v>
      </c>
      <c r="AP49" s="32">
        <v>0</v>
      </c>
      <c r="AQ49" s="32">
        <v>5.71229911</v>
      </c>
      <c r="AR49" s="36" t="s">
        <v>142</v>
      </c>
      <c r="AS49" s="36" t="s">
        <v>142</v>
      </c>
      <c r="AT49" s="36" t="s">
        <v>142</v>
      </c>
      <c r="AU49" s="39">
        <v>6</v>
      </c>
      <c r="AV49" s="36" t="s">
        <v>142</v>
      </c>
      <c r="AW49" s="36" t="s">
        <v>142</v>
      </c>
      <c r="AX49" s="36" t="s">
        <v>142</v>
      </c>
      <c r="AY49" s="36" t="s">
        <v>142</v>
      </c>
      <c r="AZ49" s="36" t="s">
        <v>142</v>
      </c>
      <c r="BA49" s="36" t="s">
        <v>142</v>
      </c>
      <c r="BB49" s="37">
        <f t="shared" si="9"/>
        <v>0</v>
      </c>
      <c r="BC49" s="37">
        <f t="shared" si="10"/>
        <v>16.394314519999998</v>
      </c>
      <c r="BD49" s="36" t="s">
        <v>142</v>
      </c>
      <c r="BE49" s="36" t="s">
        <v>142</v>
      </c>
      <c r="BF49" s="36" t="s">
        <v>142</v>
      </c>
      <c r="BG49" s="36">
        <f t="shared" si="18"/>
        <v>18</v>
      </c>
      <c r="BH49" s="38" t="s">
        <v>142</v>
      </c>
      <c r="BI49" s="38" t="s">
        <v>142</v>
      </c>
      <c r="BJ49" s="38" t="s">
        <v>142</v>
      </c>
      <c r="BK49" s="38" t="s">
        <v>142</v>
      </c>
      <c r="BL49" s="38" t="s">
        <v>142</v>
      </c>
      <c r="BM49" s="38" t="s">
        <v>142</v>
      </c>
      <c r="BN49" s="38" t="s">
        <v>142</v>
      </c>
      <c r="BP49" s="42">
        <f t="shared" si="11"/>
        <v>0</v>
      </c>
      <c r="BQ49" s="42"/>
      <c r="BR49" s="45"/>
    </row>
    <row r="50" spans="1:70" s="27" customFormat="1" ht="48" x14ac:dyDescent="0.3">
      <c r="A50" s="28" t="s">
        <v>137</v>
      </c>
      <c r="B50" s="29" t="s">
        <v>145</v>
      </c>
      <c r="C50" s="28" t="s">
        <v>174</v>
      </c>
      <c r="D50" s="41">
        <v>3.6172849199999999</v>
      </c>
      <c r="E50" s="31" t="s">
        <v>142</v>
      </c>
      <c r="F50" s="36" t="s">
        <v>142</v>
      </c>
      <c r="G50" s="36" t="s">
        <v>142</v>
      </c>
      <c r="H50" s="36" t="s">
        <v>142</v>
      </c>
      <c r="I50" s="36" t="s">
        <v>142</v>
      </c>
      <c r="J50" s="36" t="s">
        <v>142</v>
      </c>
      <c r="K50" s="36" t="s">
        <v>142</v>
      </c>
      <c r="L50" s="36" t="s">
        <v>142</v>
      </c>
      <c r="M50" s="36" t="s">
        <v>142</v>
      </c>
      <c r="N50" s="36" t="s">
        <v>142</v>
      </c>
      <c r="O50" s="36" t="s">
        <v>142</v>
      </c>
      <c r="P50" s="36" t="s">
        <v>142</v>
      </c>
      <c r="Q50" s="36" t="s">
        <v>142</v>
      </c>
      <c r="R50" s="32">
        <v>0</v>
      </c>
      <c r="S50" s="41">
        <v>0</v>
      </c>
      <c r="T50" s="36" t="s">
        <v>142</v>
      </c>
      <c r="U50" s="36" t="s">
        <v>142</v>
      </c>
      <c r="V50" s="36" t="s">
        <v>142</v>
      </c>
      <c r="W50" s="39">
        <v>0</v>
      </c>
      <c r="X50" s="36" t="s">
        <v>142</v>
      </c>
      <c r="Y50" s="36" t="s">
        <v>142</v>
      </c>
      <c r="Z50" s="36" t="s">
        <v>142</v>
      </c>
      <c r="AA50" s="36" t="s">
        <v>142</v>
      </c>
      <c r="AB50" s="36" t="s">
        <v>142</v>
      </c>
      <c r="AC50" s="36" t="s">
        <v>142</v>
      </c>
      <c r="AD50" s="32">
        <v>0</v>
      </c>
      <c r="AE50" s="32">
        <v>0</v>
      </c>
      <c r="AF50" s="36" t="s">
        <v>142</v>
      </c>
      <c r="AG50" s="36" t="s">
        <v>142</v>
      </c>
      <c r="AH50" s="36" t="s">
        <v>142</v>
      </c>
      <c r="AI50" s="39">
        <v>0</v>
      </c>
      <c r="AJ50" s="36" t="s">
        <v>142</v>
      </c>
      <c r="AK50" s="36" t="s">
        <v>142</v>
      </c>
      <c r="AL50" s="36" t="s">
        <v>142</v>
      </c>
      <c r="AM50" s="36" t="s">
        <v>142</v>
      </c>
      <c r="AN50" s="36" t="s">
        <v>142</v>
      </c>
      <c r="AO50" s="36" t="s">
        <v>142</v>
      </c>
      <c r="AP50" s="32">
        <v>0</v>
      </c>
      <c r="AQ50" s="32">
        <v>3.6172849199999999</v>
      </c>
      <c r="AR50" s="36" t="s">
        <v>142</v>
      </c>
      <c r="AS50" s="36" t="s">
        <v>142</v>
      </c>
      <c r="AT50" s="36" t="s">
        <v>142</v>
      </c>
      <c r="AU50" s="39">
        <f>60+60</f>
        <v>120</v>
      </c>
      <c r="AV50" s="36" t="s">
        <v>142</v>
      </c>
      <c r="AW50" s="36" t="s">
        <v>142</v>
      </c>
      <c r="AX50" s="36" t="s">
        <v>142</v>
      </c>
      <c r="AY50" s="36" t="s">
        <v>142</v>
      </c>
      <c r="AZ50" s="36" t="s">
        <v>142</v>
      </c>
      <c r="BA50" s="36" t="s">
        <v>142</v>
      </c>
      <c r="BB50" s="37">
        <f t="shared" si="9"/>
        <v>0</v>
      </c>
      <c r="BC50" s="37">
        <f t="shared" si="10"/>
        <v>3.6172849199999999</v>
      </c>
      <c r="BD50" s="36" t="s">
        <v>142</v>
      </c>
      <c r="BE50" s="36" t="s">
        <v>142</v>
      </c>
      <c r="BF50" s="36" t="s">
        <v>142</v>
      </c>
      <c r="BG50" s="36">
        <f t="shared" si="18"/>
        <v>120</v>
      </c>
      <c r="BH50" s="38" t="s">
        <v>142</v>
      </c>
      <c r="BI50" s="38" t="s">
        <v>142</v>
      </c>
      <c r="BJ50" s="38" t="s">
        <v>142</v>
      </c>
      <c r="BK50" s="38" t="s">
        <v>142</v>
      </c>
      <c r="BL50" s="38" t="s">
        <v>142</v>
      </c>
      <c r="BM50" s="38" t="s">
        <v>142</v>
      </c>
      <c r="BN50" s="38" t="s">
        <v>142</v>
      </c>
      <c r="BP50" s="42">
        <f t="shared" si="11"/>
        <v>0</v>
      </c>
      <c r="BQ50" s="43"/>
      <c r="BR50" s="45"/>
    </row>
    <row r="51" spans="1:70" s="27" customFormat="1" ht="20.25" x14ac:dyDescent="0.3">
      <c r="A51" s="28" t="s">
        <v>138</v>
      </c>
      <c r="B51" s="29" t="s">
        <v>146</v>
      </c>
      <c r="C51" s="28" t="s">
        <v>175</v>
      </c>
      <c r="D51" s="41">
        <v>14.594843710000001</v>
      </c>
      <c r="E51" s="31" t="s">
        <v>142</v>
      </c>
      <c r="F51" s="36" t="s">
        <v>142</v>
      </c>
      <c r="G51" s="36" t="s">
        <v>142</v>
      </c>
      <c r="H51" s="36" t="s">
        <v>142</v>
      </c>
      <c r="I51" s="36" t="s">
        <v>142</v>
      </c>
      <c r="J51" s="36" t="s">
        <v>142</v>
      </c>
      <c r="K51" s="36" t="s">
        <v>142</v>
      </c>
      <c r="L51" s="36" t="s">
        <v>142</v>
      </c>
      <c r="M51" s="36" t="s">
        <v>142</v>
      </c>
      <c r="N51" s="36" t="s">
        <v>142</v>
      </c>
      <c r="O51" s="36" t="s">
        <v>142</v>
      </c>
      <c r="P51" s="36" t="s">
        <v>142</v>
      </c>
      <c r="Q51" s="36" t="s">
        <v>142</v>
      </c>
      <c r="R51" s="32">
        <v>0</v>
      </c>
      <c r="S51" s="41">
        <v>5.0566000000000004</v>
      </c>
      <c r="T51" s="36" t="s">
        <v>142</v>
      </c>
      <c r="U51" s="36" t="s">
        <v>142</v>
      </c>
      <c r="V51" s="36" t="s">
        <v>142</v>
      </c>
      <c r="W51" s="39">
        <v>1</v>
      </c>
      <c r="X51" s="36" t="s">
        <v>142</v>
      </c>
      <c r="Y51" s="36" t="s">
        <v>142</v>
      </c>
      <c r="Z51" s="36" t="s">
        <v>142</v>
      </c>
      <c r="AA51" s="36" t="s">
        <v>142</v>
      </c>
      <c r="AB51" s="36" t="s">
        <v>142</v>
      </c>
      <c r="AC51" s="36" t="s">
        <v>142</v>
      </c>
      <c r="AD51" s="32">
        <v>0</v>
      </c>
      <c r="AE51" s="32">
        <v>7.9360526299999998</v>
      </c>
      <c r="AF51" s="36" t="s">
        <v>142</v>
      </c>
      <c r="AG51" s="36" t="s">
        <v>142</v>
      </c>
      <c r="AH51" s="36" t="s">
        <v>142</v>
      </c>
      <c r="AI51" s="39">
        <v>34</v>
      </c>
      <c r="AJ51" s="36" t="s">
        <v>142</v>
      </c>
      <c r="AK51" s="36" t="s">
        <v>142</v>
      </c>
      <c r="AL51" s="36" t="s">
        <v>142</v>
      </c>
      <c r="AM51" s="36" t="s">
        <v>142</v>
      </c>
      <c r="AN51" s="36" t="s">
        <v>142</v>
      </c>
      <c r="AO51" s="36" t="s">
        <v>142</v>
      </c>
      <c r="AP51" s="32">
        <v>0</v>
      </c>
      <c r="AQ51" s="32">
        <v>1.6021910800000001</v>
      </c>
      <c r="AR51" s="36" t="s">
        <v>142</v>
      </c>
      <c r="AS51" s="36" t="s">
        <v>142</v>
      </c>
      <c r="AT51" s="36" t="s">
        <v>142</v>
      </c>
      <c r="AU51" s="39">
        <v>10</v>
      </c>
      <c r="AV51" s="36" t="s">
        <v>142</v>
      </c>
      <c r="AW51" s="36" t="s">
        <v>142</v>
      </c>
      <c r="AX51" s="36" t="s">
        <v>142</v>
      </c>
      <c r="AY51" s="36" t="s">
        <v>142</v>
      </c>
      <c r="AZ51" s="36" t="s">
        <v>142</v>
      </c>
      <c r="BA51" s="36" t="s">
        <v>142</v>
      </c>
      <c r="BB51" s="37">
        <f t="shared" si="9"/>
        <v>0</v>
      </c>
      <c r="BC51" s="37">
        <f t="shared" si="10"/>
        <v>14.594843709999999</v>
      </c>
      <c r="BD51" s="36" t="s">
        <v>142</v>
      </c>
      <c r="BE51" s="36" t="s">
        <v>142</v>
      </c>
      <c r="BF51" s="36" t="s">
        <v>142</v>
      </c>
      <c r="BG51" s="36">
        <f t="shared" si="18"/>
        <v>45</v>
      </c>
      <c r="BH51" s="38" t="s">
        <v>142</v>
      </c>
      <c r="BI51" s="38" t="s">
        <v>142</v>
      </c>
      <c r="BJ51" s="38" t="s">
        <v>142</v>
      </c>
      <c r="BK51" s="38" t="s">
        <v>142</v>
      </c>
      <c r="BL51" s="38" t="s">
        <v>142</v>
      </c>
      <c r="BM51" s="38" t="s">
        <v>142</v>
      </c>
      <c r="BN51" s="38" t="s">
        <v>142</v>
      </c>
      <c r="BP51" s="42">
        <f t="shared" si="11"/>
        <v>0</v>
      </c>
      <c r="BQ51" s="43"/>
      <c r="BR51" s="45"/>
    </row>
    <row r="52" spans="1:70" s="27" customFormat="1" ht="20.25" x14ac:dyDescent="0.3">
      <c r="A52" s="28" t="s">
        <v>139</v>
      </c>
      <c r="B52" s="29" t="s">
        <v>176</v>
      </c>
      <c r="C52" s="28" t="s">
        <v>177</v>
      </c>
      <c r="D52" s="41">
        <v>0.45865343000000003</v>
      </c>
      <c r="E52" s="31" t="s">
        <v>142</v>
      </c>
      <c r="F52" s="36" t="s">
        <v>142</v>
      </c>
      <c r="G52" s="36" t="s">
        <v>142</v>
      </c>
      <c r="H52" s="36" t="s">
        <v>142</v>
      </c>
      <c r="I52" s="36" t="s">
        <v>142</v>
      </c>
      <c r="J52" s="36" t="s">
        <v>142</v>
      </c>
      <c r="K52" s="36" t="s">
        <v>142</v>
      </c>
      <c r="L52" s="36" t="s">
        <v>142</v>
      </c>
      <c r="M52" s="36" t="s">
        <v>142</v>
      </c>
      <c r="N52" s="36" t="s">
        <v>142</v>
      </c>
      <c r="O52" s="36" t="s">
        <v>142</v>
      </c>
      <c r="P52" s="36" t="s">
        <v>142</v>
      </c>
      <c r="Q52" s="36" t="s">
        <v>142</v>
      </c>
      <c r="R52" s="32">
        <v>0</v>
      </c>
      <c r="S52" s="41">
        <v>0</v>
      </c>
      <c r="T52" s="36" t="s">
        <v>142</v>
      </c>
      <c r="U52" s="36" t="s">
        <v>142</v>
      </c>
      <c r="V52" s="36" t="s">
        <v>142</v>
      </c>
      <c r="W52" s="39">
        <v>0</v>
      </c>
      <c r="X52" s="36" t="s">
        <v>142</v>
      </c>
      <c r="Y52" s="36" t="s">
        <v>142</v>
      </c>
      <c r="Z52" s="36" t="s">
        <v>142</v>
      </c>
      <c r="AA52" s="36" t="s">
        <v>142</v>
      </c>
      <c r="AB52" s="36" t="s">
        <v>142</v>
      </c>
      <c r="AC52" s="36" t="s">
        <v>142</v>
      </c>
      <c r="AD52" s="32">
        <v>0</v>
      </c>
      <c r="AE52" s="32">
        <v>0</v>
      </c>
      <c r="AF52" s="36" t="s">
        <v>142</v>
      </c>
      <c r="AG52" s="36" t="s">
        <v>142</v>
      </c>
      <c r="AH52" s="36" t="s">
        <v>142</v>
      </c>
      <c r="AI52" s="39">
        <v>0</v>
      </c>
      <c r="AJ52" s="36" t="s">
        <v>142</v>
      </c>
      <c r="AK52" s="36" t="s">
        <v>142</v>
      </c>
      <c r="AL52" s="36" t="s">
        <v>142</v>
      </c>
      <c r="AM52" s="36" t="s">
        <v>142</v>
      </c>
      <c r="AN52" s="36" t="s">
        <v>142</v>
      </c>
      <c r="AO52" s="36" t="s">
        <v>142</v>
      </c>
      <c r="AP52" s="32">
        <v>0</v>
      </c>
      <c r="AQ52" s="32">
        <v>0.45865343000000003</v>
      </c>
      <c r="AR52" s="36" t="s">
        <v>142</v>
      </c>
      <c r="AS52" s="36" t="s">
        <v>142</v>
      </c>
      <c r="AT52" s="36" t="s">
        <v>142</v>
      </c>
      <c r="AU52" s="39">
        <v>3</v>
      </c>
      <c r="AV52" s="36" t="s">
        <v>142</v>
      </c>
      <c r="AW52" s="36" t="s">
        <v>142</v>
      </c>
      <c r="AX52" s="36" t="s">
        <v>142</v>
      </c>
      <c r="AY52" s="36" t="s">
        <v>142</v>
      </c>
      <c r="AZ52" s="36" t="s">
        <v>142</v>
      </c>
      <c r="BA52" s="36" t="s">
        <v>142</v>
      </c>
      <c r="BB52" s="37">
        <f t="shared" si="9"/>
        <v>0</v>
      </c>
      <c r="BC52" s="37">
        <f t="shared" si="10"/>
        <v>0.45865343000000003</v>
      </c>
      <c r="BD52" s="36" t="s">
        <v>142</v>
      </c>
      <c r="BE52" s="36" t="s">
        <v>142</v>
      </c>
      <c r="BF52" s="36" t="s">
        <v>142</v>
      </c>
      <c r="BG52" s="36">
        <f t="shared" si="18"/>
        <v>3</v>
      </c>
      <c r="BH52" s="38" t="s">
        <v>142</v>
      </c>
      <c r="BI52" s="38" t="s">
        <v>142</v>
      </c>
      <c r="BJ52" s="38" t="s">
        <v>142</v>
      </c>
      <c r="BK52" s="38" t="s">
        <v>142</v>
      </c>
      <c r="BL52" s="38" t="s">
        <v>142</v>
      </c>
      <c r="BM52" s="38" t="s">
        <v>142</v>
      </c>
      <c r="BN52" s="38" t="s">
        <v>142</v>
      </c>
      <c r="BP52" s="42">
        <f t="shared" si="11"/>
        <v>0</v>
      </c>
      <c r="BQ52" s="43"/>
      <c r="BR52" s="45"/>
    </row>
    <row r="53" spans="1:70" ht="31.5" x14ac:dyDescent="0.25">
      <c r="A53" s="22" t="s">
        <v>114</v>
      </c>
      <c r="B53" s="23" t="s">
        <v>115</v>
      </c>
      <c r="C53" s="28" t="s">
        <v>123</v>
      </c>
      <c r="D53" s="41">
        <f>D54+D55</f>
        <v>0.84143829999999997</v>
      </c>
      <c r="E53" s="31" t="s">
        <v>142</v>
      </c>
      <c r="F53" s="36" t="s">
        <v>142</v>
      </c>
      <c r="G53" s="36" t="s">
        <v>142</v>
      </c>
      <c r="H53" s="36" t="s">
        <v>142</v>
      </c>
      <c r="I53" s="36" t="s">
        <v>142</v>
      </c>
      <c r="J53" s="36" t="s">
        <v>142</v>
      </c>
      <c r="K53" s="36" t="s">
        <v>142</v>
      </c>
      <c r="L53" s="36" t="s">
        <v>142</v>
      </c>
      <c r="M53" s="36" t="s">
        <v>142</v>
      </c>
      <c r="N53" s="36" t="s">
        <v>142</v>
      </c>
      <c r="O53" s="36" t="s">
        <v>142</v>
      </c>
      <c r="P53" s="36" t="s">
        <v>142</v>
      </c>
      <c r="Q53" s="36" t="s">
        <v>142</v>
      </c>
      <c r="R53" s="41">
        <v>0</v>
      </c>
      <c r="S53" s="41">
        <f>S54+S55</f>
        <v>0</v>
      </c>
      <c r="T53" s="36" t="s">
        <v>142</v>
      </c>
      <c r="U53" s="36" t="s">
        <v>142</v>
      </c>
      <c r="V53" s="36" t="s">
        <v>142</v>
      </c>
      <c r="W53" s="36" t="s">
        <v>142</v>
      </c>
      <c r="X53" s="36" t="s">
        <v>142</v>
      </c>
      <c r="Y53" s="36" t="s">
        <v>142</v>
      </c>
      <c r="Z53" s="36" t="s">
        <v>142</v>
      </c>
      <c r="AA53" s="36" t="s">
        <v>142</v>
      </c>
      <c r="AB53" s="36" t="s">
        <v>142</v>
      </c>
      <c r="AC53" s="36" t="s">
        <v>142</v>
      </c>
      <c r="AD53" s="41">
        <f>AD54+AD55</f>
        <v>0.84143829999999997</v>
      </c>
      <c r="AE53" s="41">
        <f>AE54+AE55</f>
        <v>0</v>
      </c>
      <c r="AF53" s="36" t="s">
        <v>142</v>
      </c>
      <c r="AG53" s="36" t="s">
        <v>142</v>
      </c>
      <c r="AH53" s="36" t="s">
        <v>142</v>
      </c>
      <c r="AI53" s="36" t="s">
        <v>142</v>
      </c>
      <c r="AJ53" s="36" t="s">
        <v>142</v>
      </c>
      <c r="AK53" s="36" t="s">
        <v>142</v>
      </c>
      <c r="AL53" s="36" t="s">
        <v>142</v>
      </c>
      <c r="AM53" s="36" t="s">
        <v>142</v>
      </c>
      <c r="AN53" s="36" t="s">
        <v>142</v>
      </c>
      <c r="AO53" s="36" t="s">
        <v>142</v>
      </c>
      <c r="AP53" s="41">
        <v>0</v>
      </c>
      <c r="AQ53" s="41">
        <f>AQ54+AQ55</f>
        <v>0</v>
      </c>
      <c r="AR53" s="36" t="s">
        <v>142</v>
      </c>
      <c r="AS53" s="36" t="s">
        <v>142</v>
      </c>
      <c r="AT53" s="36" t="s">
        <v>142</v>
      </c>
      <c r="AU53" s="36" t="s">
        <v>142</v>
      </c>
      <c r="AV53" s="36" t="s">
        <v>142</v>
      </c>
      <c r="AW53" s="36" t="s">
        <v>142</v>
      </c>
      <c r="AX53" s="36" t="s">
        <v>142</v>
      </c>
      <c r="AY53" s="36" t="s">
        <v>142</v>
      </c>
      <c r="AZ53" s="36" t="s">
        <v>142</v>
      </c>
      <c r="BA53" s="36" t="s">
        <v>142</v>
      </c>
      <c r="BB53" s="37">
        <f t="shared" si="9"/>
        <v>0.84143829999999997</v>
      </c>
      <c r="BC53" s="37">
        <f t="shared" si="10"/>
        <v>0</v>
      </c>
      <c r="BD53" s="36" t="s">
        <v>142</v>
      </c>
      <c r="BE53" s="36" t="s">
        <v>142</v>
      </c>
      <c r="BF53" s="36" t="s">
        <v>142</v>
      </c>
      <c r="BG53" s="36" t="s">
        <v>142</v>
      </c>
      <c r="BH53" s="38" t="s">
        <v>142</v>
      </c>
      <c r="BI53" s="38" t="s">
        <v>142</v>
      </c>
      <c r="BJ53" s="38" t="s">
        <v>142</v>
      </c>
      <c r="BK53" s="38" t="s">
        <v>142</v>
      </c>
      <c r="BL53" s="38" t="s">
        <v>142</v>
      </c>
      <c r="BM53" s="38" t="s">
        <v>142</v>
      </c>
      <c r="BN53" s="38" t="s">
        <v>142</v>
      </c>
      <c r="BP53" s="42">
        <f t="shared" si="11"/>
        <v>0</v>
      </c>
      <c r="BQ53" s="42"/>
      <c r="BR53" s="45"/>
    </row>
    <row r="54" spans="1:70" ht="47.25" x14ac:dyDescent="0.25">
      <c r="A54" s="22" t="s">
        <v>116</v>
      </c>
      <c r="B54" s="23" t="s">
        <v>117</v>
      </c>
      <c r="C54" s="28" t="s">
        <v>123</v>
      </c>
      <c r="D54" s="41">
        <v>0</v>
      </c>
      <c r="E54" s="31" t="s">
        <v>142</v>
      </c>
      <c r="F54" s="36" t="s">
        <v>142</v>
      </c>
      <c r="G54" s="36" t="s">
        <v>142</v>
      </c>
      <c r="H54" s="36" t="s">
        <v>142</v>
      </c>
      <c r="I54" s="36" t="s">
        <v>142</v>
      </c>
      <c r="J54" s="36" t="s">
        <v>142</v>
      </c>
      <c r="K54" s="36" t="s">
        <v>142</v>
      </c>
      <c r="L54" s="36" t="s">
        <v>142</v>
      </c>
      <c r="M54" s="36" t="s">
        <v>142</v>
      </c>
      <c r="N54" s="36" t="s">
        <v>142</v>
      </c>
      <c r="O54" s="36" t="s">
        <v>142</v>
      </c>
      <c r="P54" s="36" t="s">
        <v>142</v>
      </c>
      <c r="Q54" s="36" t="s">
        <v>142</v>
      </c>
      <c r="R54" s="41">
        <v>0</v>
      </c>
      <c r="S54" s="41">
        <v>0</v>
      </c>
      <c r="T54" s="36" t="s">
        <v>142</v>
      </c>
      <c r="U54" s="36" t="s">
        <v>142</v>
      </c>
      <c r="V54" s="36" t="s">
        <v>142</v>
      </c>
      <c r="W54" s="36" t="s">
        <v>142</v>
      </c>
      <c r="X54" s="36" t="s">
        <v>142</v>
      </c>
      <c r="Y54" s="36" t="s">
        <v>142</v>
      </c>
      <c r="Z54" s="36" t="s">
        <v>142</v>
      </c>
      <c r="AA54" s="36" t="s">
        <v>142</v>
      </c>
      <c r="AB54" s="36" t="s">
        <v>142</v>
      </c>
      <c r="AC54" s="36" t="s">
        <v>142</v>
      </c>
      <c r="AD54" s="41">
        <v>0</v>
      </c>
      <c r="AE54" s="41">
        <v>0</v>
      </c>
      <c r="AF54" s="36" t="s">
        <v>142</v>
      </c>
      <c r="AG54" s="36" t="s">
        <v>142</v>
      </c>
      <c r="AH54" s="36" t="s">
        <v>142</v>
      </c>
      <c r="AI54" s="36" t="s">
        <v>142</v>
      </c>
      <c r="AJ54" s="36" t="s">
        <v>142</v>
      </c>
      <c r="AK54" s="36" t="s">
        <v>142</v>
      </c>
      <c r="AL54" s="36" t="s">
        <v>142</v>
      </c>
      <c r="AM54" s="36" t="s">
        <v>142</v>
      </c>
      <c r="AN54" s="36" t="s">
        <v>142</v>
      </c>
      <c r="AO54" s="36" t="s">
        <v>142</v>
      </c>
      <c r="AP54" s="41">
        <v>0</v>
      </c>
      <c r="AQ54" s="41">
        <v>0</v>
      </c>
      <c r="AR54" s="36" t="s">
        <v>142</v>
      </c>
      <c r="AS54" s="36" t="s">
        <v>142</v>
      </c>
      <c r="AT54" s="36" t="s">
        <v>142</v>
      </c>
      <c r="AU54" s="36" t="s">
        <v>142</v>
      </c>
      <c r="AV54" s="36" t="s">
        <v>142</v>
      </c>
      <c r="AW54" s="36" t="s">
        <v>142</v>
      </c>
      <c r="AX54" s="36" t="s">
        <v>142</v>
      </c>
      <c r="AY54" s="36" t="s">
        <v>142</v>
      </c>
      <c r="AZ54" s="36" t="s">
        <v>142</v>
      </c>
      <c r="BA54" s="36" t="s">
        <v>142</v>
      </c>
      <c r="BB54" s="37">
        <f t="shared" si="9"/>
        <v>0</v>
      </c>
      <c r="BC54" s="37">
        <f t="shared" si="10"/>
        <v>0</v>
      </c>
      <c r="BD54" s="36" t="s">
        <v>142</v>
      </c>
      <c r="BE54" s="36" t="s">
        <v>142</v>
      </c>
      <c r="BF54" s="36" t="s">
        <v>142</v>
      </c>
      <c r="BG54" s="36" t="s">
        <v>142</v>
      </c>
      <c r="BH54" s="38" t="s">
        <v>142</v>
      </c>
      <c r="BI54" s="38" t="s">
        <v>142</v>
      </c>
      <c r="BJ54" s="38" t="s">
        <v>142</v>
      </c>
      <c r="BK54" s="38" t="s">
        <v>142</v>
      </c>
      <c r="BL54" s="38" t="s">
        <v>142</v>
      </c>
      <c r="BM54" s="38" t="s">
        <v>142</v>
      </c>
      <c r="BN54" s="38" t="s">
        <v>142</v>
      </c>
      <c r="BP54" s="42">
        <f t="shared" si="11"/>
        <v>0</v>
      </c>
      <c r="BQ54" s="42"/>
      <c r="BR54" s="45"/>
    </row>
    <row r="55" spans="1:70" ht="31.5" x14ac:dyDescent="0.25">
      <c r="A55" s="22" t="s">
        <v>118</v>
      </c>
      <c r="B55" s="23" t="s">
        <v>119</v>
      </c>
      <c r="C55" s="28" t="s">
        <v>123</v>
      </c>
      <c r="D55" s="41">
        <f>D56</f>
        <v>0.84143829999999997</v>
      </c>
      <c r="E55" s="31" t="s">
        <v>142</v>
      </c>
      <c r="F55" s="36" t="s">
        <v>142</v>
      </c>
      <c r="G55" s="36" t="s">
        <v>142</v>
      </c>
      <c r="H55" s="36" t="s">
        <v>142</v>
      </c>
      <c r="I55" s="36" t="s">
        <v>142</v>
      </c>
      <c r="J55" s="36" t="s">
        <v>142</v>
      </c>
      <c r="K55" s="36" t="s">
        <v>142</v>
      </c>
      <c r="L55" s="36" t="s">
        <v>142</v>
      </c>
      <c r="M55" s="36" t="s">
        <v>142</v>
      </c>
      <c r="N55" s="36" t="s">
        <v>142</v>
      </c>
      <c r="O55" s="36" t="s">
        <v>142</v>
      </c>
      <c r="P55" s="36" t="s">
        <v>142</v>
      </c>
      <c r="Q55" s="36" t="s">
        <v>142</v>
      </c>
      <c r="R55" s="41">
        <v>0</v>
      </c>
      <c r="S55" s="41">
        <f>S56</f>
        <v>0</v>
      </c>
      <c r="T55" s="36" t="s">
        <v>142</v>
      </c>
      <c r="U55" s="36" t="s">
        <v>142</v>
      </c>
      <c r="V55" s="36" t="s">
        <v>142</v>
      </c>
      <c r="W55" s="36" t="s">
        <v>142</v>
      </c>
      <c r="X55" s="36" t="s">
        <v>142</v>
      </c>
      <c r="Y55" s="36" t="s">
        <v>142</v>
      </c>
      <c r="Z55" s="36" t="s">
        <v>142</v>
      </c>
      <c r="AA55" s="36" t="s">
        <v>142</v>
      </c>
      <c r="AB55" s="36" t="s">
        <v>142</v>
      </c>
      <c r="AC55" s="36" t="s">
        <v>142</v>
      </c>
      <c r="AD55" s="41">
        <f>AD56</f>
        <v>0.84143829999999997</v>
      </c>
      <c r="AE55" s="41">
        <v>0</v>
      </c>
      <c r="AF55" s="36" t="s">
        <v>142</v>
      </c>
      <c r="AG55" s="36" t="s">
        <v>142</v>
      </c>
      <c r="AH55" s="36" t="s">
        <v>142</v>
      </c>
      <c r="AI55" s="36" t="s">
        <v>142</v>
      </c>
      <c r="AJ55" s="36" t="s">
        <v>142</v>
      </c>
      <c r="AK55" s="36" t="s">
        <v>142</v>
      </c>
      <c r="AL55" s="36" t="s">
        <v>142</v>
      </c>
      <c r="AM55" s="36" t="s">
        <v>142</v>
      </c>
      <c r="AN55" s="36" t="s">
        <v>142</v>
      </c>
      <c r="AO55" s="36" t="s">
        <v>142</v>
      </c>
      <c r="AP55" s="41">
        <v>0</v>
      </c>
      <c r="AQ55" s="41">
        <f>AQ56</f>
        <v>0</v>
      </c>
      <c r="AR55" s="36" t="s">
        <v>142</v>
      </c>
      <c r="AS55" s="36" t="s">
        <v>142</v>
      </c>
      <c r="AT55" s="36" t="s">
        <v>142</v>
      </c>
      <c r="AU55" s="36" t="s">
        <v>142</v>
      </c>
      <c r="AV55" s="36" t="s">
        <v>142</v>
      </c>
      <c r="AW55" s="36" t="s">
        <v>142</v>
      </c>
      <c r="AX55" s="36" t="s">
        <v>142</v>
      </c>
      <c r="AY55" s="36" t="s">
        <v>142</v>
      </c>
      <c r="AZ55" s="36" t="s">
        <v>142</v>
      </c>
      <c r="BA55" s="36" t="s">
        <v>142</v>
      </c>
      <c r="BB55" s="37">
        <f t="shared" si="9"/>
        <v>0.84143829999999997</v>
      </c>
      <c r="BC55" s="37">
        <f t="shared" si="10"/>
        <v>0</v>
      </c>
      <c r="BD55" s="36" t="s">
        <v>142</v>
      </c>
      <c r="BE55" s="36" t="s">
        <v>142</v>
      </c>
      <c r="BF55" s="36" t="s">
        <v>142</v>
      </c>
      <c r="BG55" s="36" t="s">
        <v>142</v>
      </c>
      <c r="BH55" s="38" t="s">
        <v>142</v>
      </c>
      <c r="BI55" s="38" t="s">
        <v>142</v>
      </c>
      <c r="BJ55" s="38" t="s">
        <v>142</v>
      </c>
      <c r="BK55" s="38" t="s">
        <v>142</v>
      </c>
      <c r="BL55" s="38" t="s">
        <v>142</v>
      </c>
      <c r="BM55" s="38" t="s">
        <v>142</v>
      </c>
      <c r="BN55" s="38" t="s">
        <v>142</v>
      </c>
      <c r="BP55" s="42">
        <f t="shared" si="11"/>
        <v>0</v>
      </c>
      <c r="BQ55" s="42"/>
      <c r="BR55" s="45"/>
    </row>
    <row r="56" spans="1:70" ht="47.25" x14ac:dyDescent="0.25">
      <c r="A56" s="28" t="s">
        <v>178</v>
      </c>
      <c r="B56" s="29" t="s">
        <v>179</v>
      </c>
      <c r="C56" s="28" t="s">
        <v>180</v>
      </c>
      <c r="D56" s="41">
        <v>0.84143829999999997</v>
      </c>
      <c r="E56" s="31" t="s">
        <v>142</v>
      </c>
      <c r="F56" s="36" t="s">
        <v>142</v>
      </c>
      <c r="G56" s="36" t="s">
        <v>142</v>
      </c>
      <c r="H56" s="36" t="s">
        <v>142</v>
      </c>
      <c r="I56" s="36" t="s">
        <v>142</v>
      </c>
      <c r="J56" s="36" t="s">
        <v>142</v>
      </c>
      <c r="K56" s="36" t="s">
        <v>142</v>
      </c>
      <c r="L56" s="36" t="s">
        <v>142</v>
      </c>
      <c r="M56" s="36" t="s">
        <v>142</v>
      </c>
      <c r="N56" s="36" t="s">
        <v>142</v>
      </c>
      <c r="O56" s="36" t="s">
        <v>142</v>
      </c>
      <c r="P56" s="36" t="s">
        <v>142</v>
      </c>
      <c r="Q56" s="36" t="s">
        <v>142</v>
      </c>
      <c r="R56" s="32">
        <v>0</v>
      </c>
      <c r="S56" s="41">
        <v>0</v>
      </c>
      <c r="T56" s="36" t="s">
        <v>142</v>
      </c>
      <c r="U56" s="36" t="s">
        <v>142</v>
      </c>
      <c r="V56" s="36" t="s">
        <v>142</v>
      </c>
      <c r="W56" s="36" t="s">
        <v>142</v>
      </c>
      <c r="X56" s="36" t="s">
        <v>142</v>
      </c>
      <c r="Y56" s="36" t="s">
        <v>142</v>
      </c>
      <c r="Z56" s="36" t="s">
        <v>142</v>
      </c>
      <c r="AA56" s="36" t="s">
        <v>142</v>
      </c>
      <c r="AB56" s="36" t="s">
        <v>142</v>
      </c>
      <c r="AC56" s="36" t="s">
        <v>142</v>
      </c>
      <c r="AD56" s="32">
        <v>0.84143829999999997</v>
      </c>
      <c r="AE56" s="32">
        <v>0</v>
      </c>
      <c r="AF56" s="36" t="s">
        <v>142</v>
      </c>
      <c r="AG56" s="36" t="s">
        <v>142</v>
      </c>
      <c r="AH56" s="36" t="s">
        <v>142</v>
      </c>
      <c r="AI56" s="36" t="s">
        <v>142</v>
      </c>
      <c r="AJ56" s="36" t="s">
        <v>142</v>
      </c>
      <c r="AK56" s="36" t="s">
        <v>142</v>
      </c>
      <c r="AL56" s="36" t="s">
        <v>142</v>
      </c>
      <c r="AM56" s="36" t="s">
        <v>142</v>
      </c>
      <c r="AN56" s="36" t="s">
        <v>142</v>
      </c>
      <c r="AO56" s="36" t="s">
        <v>142</v>
      </c>
      <c r="AP56" s="32">
        <v>0</v>
      </c>
      <c r="AQ56" s="32">
        <v>0</v>
      </c>
      <c r="AR56" s="36" t="s">
        <v>142</v>
      </c>
      <c r="AS56" s="36" t="s">
        <v>142</v>
      </c>
      <c r="AT56" s="36" t="s">
        <v>142</v>
      </c>
      <c r="AU56" s="36" t="s">
        <v>142</v>
      </c>
      <c r="AV56" s="36" t="s">
        <v>142</v>
      </c>
      <c r="AW56" s="36" t="s">
        <v>142</v>
      </c>
      <c r="AX56" s="36" t="s">
        <v>142</v>
      </c>
      <c r="AY56" s="36" t="s">
        <v>142</v>
      </c>
      <c r="AZ56" s="36" t="s">
        <v>142</v>
      </c>
      <c r="BA56" s="36" t="s">
        <v>142</v>
      </c>
      <c r="BB56" s="37">
        <f t="shared" si="9"/>
        <v>0.84143829999999997</v>
      </c>
      <c r="BC56" s="37">
        <v>0</v>
      </c>
      <c r="BD56" s="36" t="s">
        <v>142</v>
      </c>
      <c r="BE56" s="36" t="s">
        <v>142</v>
      </c>
      <c r="BF56" s="36" t="s">
        <v>142</v>
      </c>
      <c r="BG56" s="36" t="s">
        <v>142</v>
      </c>
      <c r="BH56" s="38" t="s">
        <v>142</v>
      </c>
      <c r="BI56" s="38" t="s">
        <v>142</v>
      </c>
      <c r="BJ56" s="38" t="s">
        <v>142</v>
      </c>
      <c r="BK56" s="38" t="s">
        <v>142</v>
      </c>
      <c r="BL56" s="38" t="s">
        <v>142</v>
      </c>
      <c r="BM56" s="38" t="s">
        <v>142</v>
      </c>
      <c r="BN56" s="38" t="s">
        <v>142</v>
      </c>
      <c r="BP56" s="42"/>
      <c r="BQ56" s="42"/>
      <c r="BR56" s="45"/>
    </row>
    <row r="57" spans="1:70" ht="47.25" x14ac:dyDescent="0.25">
      <c r="A57" s="25" t="s">
        <v>120</v>
      </c>
      <c r="B57" s="26" t="s">
        <v>92</v>
      </c>
      <c r="C57" s="25" t="s">
        <v>123</v>
      </c>
      <c r="D57" s="41">
        <v>0</v>
      </c>
      <c r="E57" s="31" t="s">
        <v>142</v>
      </c>
      <c r="F57" s="36" t="s">
        <v>142</v>
      </c>
      <c r="G57" s="36" t="s">
        <v>142</v>
      </c>
      <c r="H57" s="36" t="s">
        <v>142</v>
      </c>
      <c r="I57" s="36" t="s">
        <v>142</v>
      </c>
      <c r="J57" s="36" t="s">
        <v>142</v>
      </c>
      <c r="K57" s="36" t="s">
        <v>142</v>
      </c>
      <c r="L57" s="36" t="s">
        <v>142</v>
      </c>
      <c r="M57" s="36" t="s">
        <v>142</v>
      </c>
      <c r="N57" s="36" t="s">
        <v>142</v>
      </c>
      <c r="O57" s="36" t="s">
        <v>142</v>
      </c>
      <c r="P57" s="36" t="s">
        <v>142</v>
      </c>
      <c r="Q57" s="36" t="s">
        <v>142</v>
      </c>
      <c r="R57" s="32">
        <v>0</v>
      </c>
      <c r="S57" s="41">
        <v>0</v>
      </c>
      <c r="T57" s="36" t="s">
        <v>142</v>
      </c>
      <c r="U57" s="36" t="s">
        <v>142</v>
      </c>
      <c r="V57" s="36" t="s">
        <v>142</v>
      </c>
      <c r="W57" s="36" t="s">
        <v>142</v>
      </c>
      <c r="X57" s="36" t="s">
        <v>142</v>
      </c>
      <c r="Y57" s="36" t="s">
        <v>142</v>
      </c>
      <c r="Z57" s="36" t="s">
        <v>142</v>
      </c>
      <c r="AA57" s="36" t="s">
        <v>142</v>
      </c>
      <c r="AB57" s="36" t="s">
        <v>142</v>
      </c>
      <c r="AC57" s="36" t="s">
        <v>142</v>
      </c>
      <c r="AD57" s="32">
        <v>0</v>
      </c>
      <c r="AE57" s="32">
        <v>0</v>
      </c>
      <c r="AF57" s="36" t="s">
        <v>142</v>
      </c>
      <c r="AG57" s="36" t="s">
        <v>142</v>
      </c>
      <c r="AH57" s="36" t="s">
        <v>142</v>
      </c>
      <c r="AI57" s="36" t="s">
        <v>142</v>
      </c>
      <c r="AJ57" s="36" t="s">
        <v>142</v>
      </c>
      <c r="AK57" s="36" t="s">
        <v>142</v>
      </c>
      <c r="AL57" s="36" t="s">
        <v>142</v>
      </c>
      <c r="AM57" s="36" t="s">
        <v>142</v>
      </c>
      <c r="AN57" s="36" t="s">
        <v>142</v>
      </c>
      <c r="AO57" s="36" t="s">
        <v>142</v>
      </c>
      <c r="AP57" s="32">
        <v>0</v>
      </c>
      <c r="AQ57" s="32">
        <v>0</v>
      </c>
      <c r="AR57" s="36" t="s">
        <v>142</v>
      </c>
      <c r="AS57" s="36" t="s">
        <v>142</v>
      </c>
      <c r="AT57" s="36" t="s">
        <v>142</v>
      </c>
      <c r="AU57" s="36" t="s">
        <v>142</v>
      </c>
      <c r="AV57" s="36" t="s">
        <v>142</v>
      </c>
      <c r="AW57" s="36" t="s">
        <v>142</v>
      </c>
      <c r="AX57" s="36" t="s">
        <v>142</v>
      </c>
      <c r="AY57" s="36" t="s">
        <v>142</v>
      </c>
      <c r="AZ57" s="36" t="s">
        <v>142</v>
      </c>
      <c r="BA57" s="36" t="s">
        <v>142</v>
      </c>
      <c r="BB57" s="37">
        <f t="shared" si="9"/>
        <v>0</v>
      </c>
      <c r="BC57" s="37">
        <f t="shared" si="10"/>
        <v>0</v>
      </c>
      <c r="BD57" s="36" t="s">
        <v>142</v>
      </c>
      <c r="BE57" s="36" t="s">
        <v>142</v>
      </c>
      <c r="BF57" s="36" t="s">
        <v>142</v>
      </c>
      <c r="BG57" s="36" t="s">
        <v>142</v>
      </c>
      <c r="BH57" s="38" t="s">
        <v>142</v>
      </c>
      <c r="BI57" s="38" t="s">
        <v>142</v>
      </c>
      <c r="BJ57" s="38" t="s">
        <v>142</v>
      </c>
      <c r="BK57" s="38" t="s">
        <v>142</v>
      </c>
      <c r="BL57" s="38" t="s">
        <v>142</v>
      </c>
      <c r="BM57" s="38" t="s">
        <v>142</v>
      </c>
      <c r="BN57" s="38" t="s">
        <v>142</v>
      </c>
      <c r="BP57" s="42">
        <f t="shared" si="11"/>
        <v>0</v>
      </c>
      <c r="BQ57" s="42"/>
      <c r="BR57" s="45"/>
    </row>
    <row r="58" spans="1:70" x14ac:dyDescent="0.25">
      <c r="A58" s="25" t="s">
        <v>121</v>
      </c>
      <c r="B58" s="26" t="s">
        <v>94</v>
      </c>
      <c r="C58" s="25" t="s">
        <v>123</v>
      </c>
      <c r="D58" s="33">
        <f>D59</f>
        <v>424.24644994000005</v>
      </c>
      <c r="E58" s="31" t="s">
        <v>142</v>
      </c>
      <c r="F58" s="36" t="s">
        <v>142</v>
      </c>
      <c r="G58" s="36" t="s">
        <v>142</v>
      </c>
      <c r="H58" s="36" t="s">
        <v>142</v>
      </c>
      <c r="I58" s="36" t="s">
        <v>142</v>
      </c>
      <c r="J58" s="36" t="s">
        <v>142</v>
      </c>
      <c r="K58" s="36" t="s">
        <v>142</v>
      </c>
      <c r="L58" s="36" t="s">
        <v>142</v>
      </c>
      <c r="M58" s="36" t="s">
        <v>142</v>
      </c>
      <c r="N58" s="36" t="s">
        <v>142</v>
      </c>
      <c r="O58" s="36" t="s">
        <v>142</v>
      </c>
      <c r="P58" s="36" t="s">
        <v>142</v>
      </c>
      <c r="Q58" s="36" t="s">
        <v>142</v>
      </c>
      <c r="R58" s="32">
        <v>0</v>
      </c>
      <c r="S58" s="33">
        <f>S59</f>
        <v>424.24644994000005</v>
      </c>
      <c r="T58" s="36" t="s">
        <v>142</v>
      </c>
      <c r="U58" s="36" t="s">
        <v>142</v>
      </c>
      <c r="V58" s="36" t="s">
        <v>142</v>
      </c>
      <c r="W58" s="36" t="s">
        <v>142</v>
      </c>
      <c r="X58" s="36" t="s">
        <v>142</v>
      </c>
      <c r="Y58" s="36" t="s">
        <v>142</v>
      </c>
      <c r="Z58" s="36" t="s">
        <v>142</v>
      </c>
      <c r="AA58" s="36" t="s">
        <v>142</v>
      </c>
      <c r="AB58" s="36" t="s">
        <v>142</v>
      </c>
      <c r="AC58" s="36" t="s">
        <v>142</v>
      </c>
      <c r="AD58" s="32">
        <v>0</v>
      </c>
      <c r="AE58" s="32">
        <f>AE59</f>
        <v>0</v>
      </c>
      <c r="AF58" s="36" t="s">
        <v>142</v>
      </c>
      <c r="AG58" s="36" t="s">
        <v>142</v>
      </c>
      <c r="AH58" s="36" t="s">
        <v>142</v>
      </c>
      <c r="AI58" s="36" t="s">
        <v>142</v>
      </c>
      <c r="AJ58" s="36" t="s">
        <v>142</v>
      </c>
      <c r="AK58" s="36" t="s">
        <v>142</v>
      </c>
      <c r="AL58" s="36" t="s">
        <v>142</v>
      </c>
      <c r="AM58" s="36" t="s">
        <v>142</v>
      </c>
      <c r="AN58" s="36" t="s">
        <v>142</v>
      </c>
      <c r="AO58" s="36" t="s">
        <v>142</v>
      </c>
      <c r="AP58" s="32">
        <v>0</v>
      </c>
      <c r="AQ58" s="32">
        <f>AQ59</f>
        <v>0</v>
      </c>
      <c r="AR58" s="36" t="s">
        <v>142</v>
      </c>
      <c r="AS58" s="36" t="s">
        <v>142</v>
      </c>
      <c r="AT58" s="36" t="s">
        <v>142</v>
      </c>
      <c r="AU58" s="36" t="s">
        <v>142</v>
      </c>
      <c r="AV58" s="36" t="s">
        <v>142</v>
      </c>
      <c r="AW58" s="36" t="s">
        <v>142</v>
      </c>
      <c r="AX58" s="36" t="s">
        <v>142</v>
      </c>
      <c r="AY58" s="36" t="s">
        <v>142</v>
      </c>
      <c r="AZ58" s="36" t="s">
        <v>142</v>
      </c>
      <c r="BA58" s="36" t="s">
        <v>142</v>
      </c>
      <c r="BB58" s="37">
        <f t="shared" si="9"/>
        <v>0</v>
      </c>
      <c r="BC58" s="37">
        <f t="shared" si="10"/>
        <v>424.24644994000005</v>
      </c>
      <c r="BD58" s="36" t="s">
        <v>142</v>
      </c>
      <c r="BE58" s="36" t="s">
        <v>142</v>
      </c>
      <c r="BF58" s="36" t="s">
        <v>142</v>
      </c>
      <c r="BG58" s="36" t="s">
        <v>142</v>
      </c>
      <c r="BH58" s="38" t="s">
        <v>142</v>
      </c>
      <c r="BI58" s="38" t="s">
        <v>142</v>
      </c>
      <c r="BJ58" s="38" t="s">
        <v>142</v>
      </c>
      <c r="BK58" s="38" t="s">
        <v>142</v>
      </c>
      <c r="BL58" s="38" t="s">
        <v>142</v>
      </c>
      <c r="BM58" s="38" t="s">
        <v>142</v>
      </c>
      <c r="BN58" s="38" t="s">
        <v>142</v>
      </c>
      <c r="BP58" s="42">
        <f t="shared" si="11"/>
        <v>0</v>
      </c>
      <c r="BQ58" s="42"/>
      <c r="BR58" s="45"/>
    </row>
    <row r="59" spans="1:70" ht="47.25" x14ac:dyDescent="0.25">
      <c r="A59" s="30" t="s">
        <v>140</v>
      </c>
      <c r="B59" s="29" t="s">
        <v>141</v>
      </c>
      <c r="C59" s="28" t="s">
        <v>181</v>
      </c>
      <c r="D59" s="41">
        <v>424.24644994000005</v>
      </c>
      <c r="E59" s="31" t="s">
        <v>142</v>
      </c>
      <c r="F59" s="36" t="s">
        <v>142</v>
      </c>
      <c r="G59" s="36" t="s">
        <v>142</v>
      </c>
      <c r="H59" s="36" t="s">
        <v>142</v>
      </c>
      <c r="I59" s="36" t="s">
        <v>142</v>
      </c>
      <c r="J59" s="36" t="s">
        <v>142</v>
      </c>
      <c r="K59" s="36" t="s">
        <v>142</v>
      </c>
      <c r="L59" s="36" t="s">
        <v>142</v>
      </c>
      <c r="M59" s="36" t="s">
        <v>142</v>
      </c>
      <c r="N59" s="36" t="s">
        <v>142</v>
      </c>
      <c r="O59" s="36" t="s">
        <v>142</v>
      </c>
      <c r="P59" s="36" t="s">
        <v>142</v>
      </c>
      <c r="Q59" s="36" t="s">
        <v>142</v>
      </c>
      <c r="R59" s="32">
        <v>0</v>
      </c>
      <c r="S59" s="41">
        <v>424.24644994000005</v>
      </c>
      <c r="T59" s="36" t="s">
        <v>142</v>
      </c>
      <c r="U59" s="36" t="s">
        <v>142</v>
      </c>
      <c r="V59" s="36" t="s">
        <v>142</v>
      </c>
      <c r="W59" s="36" t="s">
        <v>142</v>
      </c>
      <c r="X59" s="36" t="s">
        <v>142</v>
      </c>
      <c r="Y59" s="36" t="s">
        <v>142</v>
      </c>
      <c r="Z59" s="36" t="s">
        <v>142</v>
      </c>
      <c r="AA59" s="36" t="s">
        <v>142</v>
      </c>
      <c r="AB59" s="36" t="s">
        <v>142</v>
      </c>
      <c r="AC59" s="36" t="s">
        <v>142</v>
      </c>
      <c r="AD59" s="32">
        <v>0</v>
      </c>
      <c r="AE59" s="32">
        <v>0</v>
      </c>
      <c r="AF59" s="36" t="s">
        <v>142</v>
      </c>
      <c r="AG59" s="36" t="s">
        <v>142</v>
      </c>
      <c r="AH59" s="36" t="s">
        <v>142</v>
      </c>
      <c r="AI59" s="36" t="s">
        <v>142</v>
      </c>
      <c r="AJ59" s="36" t="s">
        <v>142</v>
      </c>
      <c r="AK59" s="36" t="s">
        <v>142</v>
      </c>
      <c r="AL59" s="36" t="s">
        <v>142</v>
      </c>
      <c r="AM59" s="36" t="s">
        <v>142</v>
      </c>
      <c r="AN59" s="36" t="s">
        <v>142</v>
      </c>
      <c r="AO59" s="36" t="s">
        <v>142</v>
      </c>
      <c r="AP59" s="32">
        <v>0</v>
      </c>
      <c r="AQ59" s="34">
        <v>0</v>
      </c>
      <c r="AR59" s="36" t="s">
        <v>142</v>
      </c>
      <c r="AS59" s="36" t="s">
        <v>142</v>
      </c>
      <c r="AT59" s="36" t="s">
        <v>142</v>
      </c>
      <c r="AU59" s="36" t="s">
        <v>142</v>
      </c>
      <c r="AV59" s="36" t="s">
        <v>142</v>
      </c>
      <c r="AW59" s="36" t="s">
        <v>142</v>
      </c>
      <c r="AX59" s="36" t="s">
        <v>142</v>
      </c>
      <c r="AY59" s="36" t="s">
        <v>142</v>
      </c>
      <c r="AZ59" s="36" t="s">
        <v>142</v>
      </c>
      <c r="BA59" s="36" t="s">
        <v>142</v>
      </c>
      <c r="BB59" s="37">
        <f t="shared" si="9"/>
        <v>0</v>
      </c>
      <c r="BC59" s="37">
        <f t="shared" si="10"/>
        <v>424.24644994000005</v>
      </c>
      <c r="BD59" s="36" t="s">
        <v>142</v>
      </c>
      <c r="BE59" s="36" t="s">
        <v>142</v>
      </c>
      <c r="BF59" s="36" t="s">
        <v>142</v>
      </c>
      <c r="BG59" s="36" t="s">
        <v>142</v>
      </c>
      <c r="BH59" s="38" t="s">
        <v>142</v>
      </c>
      <c r="BI59" s="38" t="s">
        <v>142</v>
      </c>
      <c r="BJ59" s="38" t="s">
        <v>142</v>
      </c>
      <c r="BK59" s="38" t="s">
        <v>142</v>
      </c>
      <c r="BL59" s="38" t="s">
        <v>142</v>
      </c>
      <c r="BM59" s="38" t="s">
        <v>142</v>
      </c>
      <c r="BN59" s="38" t="s">
        <v>142</v>
      </c>
      <c r="BP59" s="42">
        <f t="shared" si="11"/>
        <v>0</v>
      </c>
      <c r="BQ59" s="42"/>
      <c r="BR59" s="45"/>
    </row>
    <row r="60" spans="1:70" x14ac:dyDescent="0.25">
      <c r="AD60" s="56"/>
    </row>
    <row r="61" spans="1:70" x14ac:dyDescent="0.25">
      <c r="S61" s="1">
        <v>440.12208190176</v>
      </c>
      <c r="AE61" s="1">
        <v>16.324481530988638</v>
      </c>
      <c r="AK61" s="46"/>
      <c r="AQ61" s="1">
        <v>16.41293362</v>
      </c>
    </row>
    <row r="62" spans="1:70" x14ac:dyDescent="0.25">
      <c r="S62" s="40">
        <f>S61-S20</f>
        <v>0</v>
      </c>
      <c r="AE62" s="40">
        <f>AD20+AE20</f>
        <v>16.324481530988638</v>
      </c>
      <c r="AK62" s="50"/>
      <c r="AQ62" s="40">
        <f>AQ61-AQ20</f>
        <v>0</v>
      </c>
      <c r="AW62" s="44"/>
      <c r="BI62" s="46"/>
    </row>
    <row r="63" spans="1:70" x14ac:dyDescent="0.25">
      <c r="D63" s="52">
        <v>472.85949705274868</v>
      </c>
      <c r="E63" s="46"/>
      <c r="Y63" s="40"/>
      <c r="AE63" s="40">
        <f>AE62-AE61</f>
        <v>0</v>
      </c>
      <c r="BC63" s="57"/>
      <c r="BI63" s="49"/>
    </row>
    <row r="64" spans="1:70" x14ac:dyDescent="0.25">
      <c r="D64" s="53">
        <f>D63-D20</f>
        <v>0</v>
      </c>
      <c r="E64" s="53"/>
    </row>
    <row r="68" spans="61:61" x14ac:dyDescent="0.25">
      <c r="BI68" s="47"/>
    </row>
  </sheetData>
  <mergeCells count="43">
    <mergeCell ref="A9:AC9"/>
    <mergeCell ref="R14:BM14"/>
    <mergeCell ref="A4:AC4"/>
    <mergeCell ref="A5:AC5"/>
    <mergeCell ref="A6:AC6"/>
    <mergeCell ref="A7:AC7"/>
    <mergeCell ref="A8:AC8"/>
    <mergeCell ref="A10:AC10"/>
    <mergeCell ref="A12:AC12"/>
    <mergeCell ref="A13:BM13"/>
    <mergeCell ref="A14:A18"/>
    <mergeCell ref="B14:B18"/>
    <mergeCell ref="C14:C18"/>
    <mergeCell ref="D14:E16"/>
    <mergeCell ref="F14:Q15"/>
    <mergeCell ref="BN14:BN18"/>
    <mergeCell ref="R15:AC15"/>
    <mergeCell ref="AD15:AO15"/>
    <mergeCell ref="AP15:BA15"/>
    <mergeCell ref="BB15:BM15"/>
    <mergeCell ref="AP16:AU16"/>
    <mergeCell ref="AV16:BA16"/>
    <mergeCell ref="BB16:BG16"/>
    <mergeCell ref="BH16:BM16"/>
    <mergeCell ref="BI17:BM17"/>
    <mergeCell ref="Y17:AC17"/>
    <mergeCell ref="AE17:AI17"/>
    <mergeCell ref="AK17:AO17"/>
    <mergeCell ref="AQ17:AU17"/>
    <mergeCell ref="AW17:BA17"/>
    <mergeCell ref="A11:Y11"/>
    <mergeCell ref="BC17:BG17"/>
    <mergeCell ref="D17:D18"/>
    <mergeCell ref="E17:E18"/>
    <mergeCell ref="G17:K17"/>
    <mergeCell ref="M17:Q17"/>
    <mergeCell ref="S17:W17"/>
    <mergeCell ref="F16:K16"/>
    <mergeCell ref="L16:Q16"/>
    <mergeCell ref="R16:W16"/>
    <mergeCell ref="X16:AC16"/>
    <mergeCell ref="AD16:AI16"/>
    <mergeCell ref="AJ16:AO16"/>
  </mergeCells>
  <phoneticPr fontId="37" type="noConversion"/>
  <pageMargins left="0.70866141732283472" right="0.70866141732283472" top="0.74803149606299213" bottom="0.74803149606299213" header="0.31496062992125984" footer="0.31496062992125984"/>
  <pageSetup paperSize="8" scale="5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2019-04-09T13:57:42Z</dcterms:created>
  <dcterms:modified xsi:type="dcterms:W3CDTF">2024-04-13T17:00:09Z</dcterms:modified>
</cp:coreProperties>
</file>