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1EFEF317-A072-401C-887B-D74BAFD4D5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1" r:id="rId1"/>
  </sheets>
  <definedNames>
    <definedName name="_xlnm.Print_Titles" localSheetId="0">'1'!$14:$17</definedName>
    <definedName name="_xlnm.Print_Area" localSheetId="0">'1'!$A$1:$BR$62</definedName>
  </definedNames>
  <calcPr calcId="181029"/>
</workbook>
</file>

<file path=xl/calcChain.xml><?xml version="1.0" encoding="utf-8"?>
<calcChain xmlns="http://schemas.openxmlformats.org/spreadsheetml/2006/main">
  <c r="AN49" i="1" l="1"/>
  <c r="BH34" i="1"/>
  <c r="BH64" i="1"/>
  <c r="BH65" i="1" s="1"/>
  <c r="BF60" i="1"/>
  <c r="BH41" i="1"/>
  <c r="AV41" i="1"/>
  <c r="AS40" i="1"/>
  <c r="G39" i="1"/>
  <c r="P46" i="1"/>
  <c r="P47" i="1"/>
  <c r="R61" i="1"/>
  <c r="R59" i="1"/>
  <c r="R58" i="1"/>
  <c r="R57" i="1"/>
  <c r="R56" i="1"/>
  <c r="R55" i="1"/>
  <c r="R54" i="1"/>
  <c r="R53" i="1"/>
  <c r="R52" i="1"/>
  <c r="R51" i="1"/>
  <c r="R50" i="1"/>
  <c r="R49" i="1"/>
  <c r="R47" i="1"/>
  <c r="R46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7" i="1"/>
  <c r="R22" i="1"/>
  <c r="O60" i="1"/>
  <c r="R60" i="1" s="1"/>
  <c r="O48" i="1"/>
  <c r="R48" i="1" s="1"/>
  <c r="O28" i="1"/>
  <c r="O26" i="1" s="1"/>
  <c r="O25" i="1" s="1"/>
  <c r="O19" i="1" s="1"/>
  <c r="R19" i="1" s="1"/>
  <c r="O23" i="1"/>
  <c r="R23" i="1" s="1"/>
  <c r="O22" i="1"/>
  <c r="O20" i="1"/>
  <c r="R20" i="1" s="1"/>
  <c r="F50" i="1"/>
  <c r="F38" i="1"/>
  <c r="F37" i="1"/>
  <c r="F36" i="1"/>
  <c r="F33" i="1"/>
  <c r="F32" i="1"/>
  <c r="F31" i="1"/>
  <c r="F30" i="1"/>
  <c r="AX61" i="1"/>
  <c r="AX60" i="1"/>
  <c r="AX59" i="1"/>
  <c r="AX22" i="1" s="1"/>
  <c r="AX58" i="1"/>
  <c r="AX57" i="1"/>
  <c r="AX56" i="1"/>
  <c r="AX55" i="1"/>
  <c r="AX54" i="1"/>
  <c r="AX53" i="1"/>
  <c r="AX52" i="1"/>
  <c r="AX51" i="1"/>
  <c r="AX50" i="1"/>
  <c r="AX48" i="1" s="1"/>
  <c r="AX45" i="1" s="1"/>
  <c r="AX21" i="1" s="1"/>
  <c r="AX49" i="1"/>
  <c r="BB48" i="1"/>
  <c r="BA48" i="1"/>
  <c r="AZ48" i="1"/>
  <c r="AZ45" i="1" s="1"/>
  <c r="AZ21" i="1" s="1"/>
  <c r="AY48" i="1"/>
  <c r="BB45" i="1"/>
  <c r="BA45" i="1"/>
  <c r="AY45" i="1"/>
  <c r="AY21" i="1" s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9" i="1"/>
  <c r="AX28" i="1" s="1"/>
  <c r="AX26" i="1" s="1"/>
  <c r="AX25" i="1" s="1"/>
  <c r="AX19" i="1" s="1"/>
  <c r="BB28" i="1"/>
  <c r="BA28" i="1"/>
  <c r="AZ28" i="1"/>
  <c r="AY28" i="1"/>
  <c r="AY26" i="1" s="1"/>
  <c r="AY25" i="1" s="1"/>
  <c r="AY19" i="1" s="1"/>
  <c r="BB26" i="1"/>
  <c r="BA26" i="1"/>
  <c r="AZ26" i="1"/>
  <c r="AZ25" i="1" s="1"/>
  <c r="AZ19" i="1" s="1"/>
  <c r="BB25" i="1"/>
  <c r="BB19" i="1" s="1"/>
  <c r="BB18" i="1" s="1"/>
  <c r="BB24" i="1" s="1"/>
  <c r="BA25" i="1"/>
  <c r="BA19" i="1" s="1"/>
  <c r="BB23" i="1"/>
  <c r="BA23" i="1"/>
  <c r="AZ23" i="1"/>
  <c r="AY23" i="1"/>
  <c r="AX23" i="1"/>
  <c r="BB22" i="1"/>
  <c r="BA22" i="1"/>
  <c r="AZ22" i="1"/>
  <c r="AY22" i="1"/>
  <c r="BB21" i="1"/>
  <c r="BA21" i="1"/>
  <c r="BB20" i="1"/>
  <c r="BA20" i="1"/>
  <c r="AZ20" i="1"/>
  <c r="AY20" i="1"/>
  <c r="AX20" i="1"/>
  <c r="AN61" i="1"/>
  <c r="AQ60" i="1"/>
  <c r="AN60" i="1" s="1"/>
  <c r="AN23" i="1" s="1"/>
  <c r="AN59" i="1"/>
  <c r="AN58" i="1"/>
  <c r="AN57" i="1"/>
  <c r="AN56" i="1"/>
  <c r="AN55" i="1"/>
  <c r="AN54" i="1"/>
  <c r="AN53" i="1"/>
  <c r="AN52" i="1"/>
  <c r="AN51" i="1"/>
  <c r="AN50" i="1"/>
  <c r="AR48" i="1"/>
  <c r="AR45" i="1" s="1"/>
  <c r="AR21" i="1" s="1"/>
  <c r="AQ48" i="1"/>
  <c r="AP48" i="1"/>
  <c r="AP45" i="1" s="1"/>
  <c r="AP21" i="1" s="1"/>
  <c r="AO48" i="1"/>
  <c r="AO45" i="1" s="1"/>
  <c r="AO21" i="1" s="1"/>
  <c r="AQ45" i="1"/>
  <c r="AQ21" i="1" s="1"/>
  <c r="AN44" i="1"/>
  <c r="AN20" i="1" s="1"/>
  <c r="AN43" i="1"/>
  <c r="AN42" i="1"/>
  <c r="AN41" i="1"/>
  <c r="AQ40" i="1"/>
  <c r="AQ28" i="1" s="1"/>
  <c r="AQ26" i="1" s="1"/>
  <c r="AQ25" i="1" s="1"/>
  <c r="AQ19" i="1" s="1"/>
  <c r="AN39" i="1"/>
  <c r="AN38" i="1"/>
  <c r="AN37" i="1"/>
  <c r="AN36" i="1"/>
  <c r="AN35" i="1"/>
  <c r="AN34" i="1"/>
  <c r="AN33" i="1"/>
  <c r="AN32" i="1"/>
  <c r="AN31" i="1"/>
  <c r="AN30" i="1"/>
  <c r="AP29" i="1"/>
  <c r="AP28" i="1" s="1"/>
  <c r="AP26" i="1" s="1"/>
  <c r="AP25" i="1" s="1"/>
  <c r="AP19" i="1" s="1"/>
  <c r="AO29" i="1"/>
  <c r="AO28" i="1" s="1"/>
  <c r="AO26" i="1" s="1"/>
  <c r="AO25" i="1" s="1"/>
  <c r="AO19" i="1" s="1"/>
  <c r="AR28" i="1"/>
  <c r="AR26" i="1" s="1"/>
  <c r="AR25" i="1" s="1"/>
  <c r="AR19" i="1" s="1"/>
  <c r="AR23" i="1"/>
  <c r="AP23" i="1"/>
  <c r="AO23" i="1"/>
  <c r="AR22" i="1"/>
  <c r="AQ22" i="1"/>
  <c r="AP22" i="1"/>
  <c r="AO22" i="1"/>
  <c r="AN22" i="1"/>
  <c r="AR20" i="1"/>
  <c r="AQ20" i="1"/>
  <c r="AP20" i="1"/>
  <c r="AO20" i="1"/>
  <c r="AD61" i="1"/>
  <c r="AG60" i="1"/>
  <c r="AD60" i="1" s="1"/>
  <c r="AD23" i="1" s="1"/>
  <c r="AD59" i="1"/>
  <c r="AD58" i="1"/>
  <c r="AD57" i="1"/>
  <c r="AD56" i="1"/>
  <c r="AD55" i="1"/>
  <c r="AD54" i="1"/>
  <c r="AD53" i="1"/>
  <c r="AD52" i="1"/>
  <c r="AD51" i="1"/>
  <c r="AD50" i="1"/>
  <c r="AD49" i="1"/>
  <c r="AH48" i="1"/>
  <c r="AG48" i="1"/>
  <c r="AG45" i="1" s="1"/>
  <c r="AG21" i="1" s="1"/>
  <c r="AF48" i="1"/>
  <c r="AF45" i="1" s="1"/>
  <c r="AF21" i="1" s="1"/>
  <c r="AE48" i="1"/>
  <c r="AE45" i="1" s="1"/>
  <c r="AE21" i="1" s="1"/>
  <c r="AH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G28" i="1"/>
  <c r="AG26" i="1" s="1"/>
  <c r="AG25" i="1" s="1"/>
  <c r="AG19" i="1" s="1"/>
  <c r="AH28" i="1"/>
  <c r="AH26" i="1" s="1"/>
  <c r="AH25" i="1" s="1"/>
  <c r="AH19" i="1" s="1"/>
  <c r="AH18" i="1" s="1"/>
  <c r="AH24" i="1" s="1"/>
  <c r="AF28" i="1"/>
  <c r="AF26" i="1" s="1"/>
  <c r="AF25" i="1" s="1"/>
  <c r="AF19" i="1" s="1"/>
  <c r="AE28" i="1"/>
  <c r="AE26" i="1" s="1"/>
  <c r="AE25" i="1" s="1"/>
  <c r="AE19" i="1" s="1"/>
  <c r="AH23" i="1"/>
  <c r="AF23" i="1"/>
  <c r="AE23" i="1"/>
  <c r="AH22" i="1"/>
  <c r="AG22" i="1"/>
  <c r="AF22" i="1"/>
  <c r="AE22" i="1"/>
  <c r="AD22" i="1"/>
  <c r="AH21" i="1"/>
  <c r="AH20" i="1"/>
  <c r="AG20" i="1"/>
  <c r="AF20" i="1"/>
  <c r="AE20" i="1"/>
  <c r="AD20" i="1"/>
  <c r="AL29" i="1" l="1"/>
  <c r="AO18" i="1"/>
  <c r="AO24" i="1" s="1"/>
  <c r="AY18" i="1"/>
  <c r="AY24" i="1" s="1"/>
  <c r="AN48" i="1"/>
  <c r="AN45" i="1" s="1"/>
  <c r="AN21" i="1" s="1"/>
  <c r="AZ18" i="1"/>
  <c r="AZ24" i="1" s="1"/>
  <c r="O45" i="1"/>
  <c r="R26" i="1"/>
  <c r="AG23" i="1"/>
  <c r="AG18" i="1"/>
  <c r="AG24" i="1" s="1"/>
  <c r="AD48" i="1"/>
  <c r="AD45" i="1" s="1"/>
  <c r="AD21" i="1" s="1"/>
  <c r="AP18" i="1"/>
  <c r="AP24" i="1" s="1"/>
  <c r="R28" i="1"/>
  <c r="AE18" i="1"/>
  <c r="AE24" i="1" s="1"/>
  <c r="AQ23" i="1"/>
  <c r="AQ18" i="1" s="1"/>
  <c r="AQ24" i="1" s="1"/>
  <c r="BA18" i="1"/>
  <c r="BA24" i="1" s="1"/>
  <c r="R25" i="1"/>
  <c r="AX18" i="1"/>
  <c r="AX24" i="1" s="1"/>
  <c r="AR18" i="1"/>
  <c r="AR24" i="1" s="1"/>
  <c r="AN29" i="1"/>
  <c r="AN28" i="1" s="1"/>
  <c r="AN26" i="1" s="1"/>
  <c r="AN25" i="1" s="1"/>
  <c r="AN19" i="1" s="1"/>
  <c r="AN18" i="1" s="1"/>
  <c r="AN24" i="1" s="1"/>
  <c r="AF18" i="1"/>
  <c r="AF24" i="1" s="1"/>
  <c r="AD29" i="1"/>
  <c r="AD28" i="1" s="1"/>
  <c r="AD26" i="1" s="1"/>
  <c r="AD25" i="1" s="1"/>
  <c r="AD19" i="1" s="1"/>
  <c r="O21" i="1" l="1"/>
  <c r="R45" i="1"/>
  <c r="AD18" i="1"/>
  <c r="AD24" i="1" s="1"/>
  <c r="R21" i="1" l="1"/>
  <c r="O18" i="1"/>
  <c r="O24" i="1" l="1"/>
  <c r="R24" i="1" s="1"/>
  <c r="R18" i="1"/>
  <c r="AV40" i="1" l="1"/>
  <c r="BC55" i="1"/>
  <c r="AL60" i="1" l="1"/>
  <c r="AS55" i="1"/>
  <c r="AS49" i="1"/>
  <c r="BG48" i="1"/>
  <c r="BG45" i="1" s="1"/>
  <c r="BG21" i="1" s="1"/>
  <c r="BE48" i="1"/>
  <c r="BE45" i="1" s="1"/>
  <c r="BE21" i="1" s="1"/>
  <c r="BD48" i="1"/>
  <c r="BD45" i="1" s="1"/>
  <c r="AW48" i="1"/>
  <c r="AW45" i="1" s="1"/>
  <c r="AW21" i="1" s="1"/>
  <c r="AU48" i="1"/>
  <c r="AU45" i="1" s="1"/>
  <c r="AU21" i="1" s="1"/>
  <c r="AT48" i="1"/>
  <c r="AT45" i="1" s="1"/>
  <c r="AT21" i="1" s="1"/>
  <c r="AM48" i="1"/>
  <c r="AM45" i="1" s="1"/>
  <c r="AM21" i="1" s="1"/>
  <c r="AK48" i="1"/>
  <c r="AK45" i="1" s="1"/>
  <c r="AJ48" i="1"/>
  <c r="AJ45" i="1" s="1"/>
  <c r="AJ21" i="1" s="1"/>
  <c r="BC41" i="1"/>
  <c r="AS39" i="1"/>
  <c r="AI39" i="1"/>
  <c r="BG28" i="1"/>
  <c r="AI33" i="1"/>
  <c r="AS32" i="1"/>
  <c r="AI30" i="1"/>
  <c r="AI32" i="1"/>
  <c r="AI34" i="1"/>
  <c r="AI36" i="1"/>
  <c r="AI37" i="1"/>
  <c r="AI38" i="1"/>
  <c r="AI41" i="1"/>
  <c r="AI42" i="1"/>
  <c r="AI43" i="1"/>
  <c r="AI44" i="1"/>
  <c r="AI49" i="1"/>
  <c r="AI50" i="1"/>
  <c r="AI51" i="1"/>
  <c r="AI52" i="1"/>
  <c r="AI53" i="1"/>
  <c r="AI54" i="1"/>
  <c r="AI56" i="1"/>
  <c r="P56" i="1" s="1"/>
  <c r="AI57" i="1"/>
  <c r="AI58" i="1"/>
  <c r="AI59" i="1"/>
  <c r="AI61" i="1"/>
  <c r="AS41" i="1"/>
  <c r="AS42" i="1"/>
  <c r="AS43" i="1"/>
  <c r="AS44" i="1"/>
  <c r="AS20" i="1" s="1"/>
  <c r="BM47" i="1"/>
  <c r="AS50" i="1"/>
  <c r="AS56" i="1"/>
  <c r="AS57" i="1"/>
  <c r="AS58" i="1"/>
  <c r="AS59" i="1"/>
  <c r="BC31" i="1"/>
  <c r="BC33" i="1"/>
  <c r="BC35" i="1"/>
  <c r="BC36" i="1"/>
  <c r="BC38" i="1"/>
  <c r="BC42" i="1"/>
  <c r="BM42" i="1" s="1"/>
  <c r="BC43" i="1"/>
  <c r="BC44" i="1"/>
  <c r="BC20" i="1" s="1"/>
  <c r="BC50" i="1"/>
  <c r="BC52" i="1"/>
  <c r="BC56" i="1"/>
  <c r="BC57" i="1"/>
  <c r="BC58" i="1"/>
  <c r="BC59" i="1"/>
  <c r="BC60" i="1"/>
  <c r="BC23" i="1" s="1"/>
  <c r="BC61" i="1"/>
  <c r="BC29" i="1"/>
  <c r="BD28" i="1"/>
  <c r="BD26" i="1" s="1"/>
  <c r="BD25" i="1" s="1"/>
  <c r="BD19" i="1" s="1"/>
  <c r="BE28" i="1"/>
  <c r="AW28" i="1"/>
  <c r="AW26" i="1" s="1"/>
  <c r="AT29" i="1"/>
  <c r="AU29" i="1"/>
  <c r="AU28" i="1" s="1"/>
  <c r="BM27" i="1"/>
  <c r="BV27" i="1" s="1"/>
  <c r="BN27" i="1"/>
  <c r="BO27" i="1"/>
  <c r="BP27" i="1"/>
  <c r="BQ27" i="1"/>
  <c r="BN30" i="1"/>
  <c r="BO30" i="1"/>
  <c r="BQ30" i="1"/>
  <c r="BN31" i="1"/>
  <c r="BO31" i="1"/>
  <c r="BQ31" i="1"/>
  <c r="BN32" i="1"/>
  <c r="BO32" i="1"/>
  <c r="BQ32" i="1"/>
  <c r="BN33" i="1"/>
  <c r="BO33" i="1"/>
  <c r="BQ33" i="1"/>
  <c r="BN34" i="1"/>
  <c r="BO34" i="1"/>
  <c r="BN35" i="1"/>
  <c r="BO35" i="1"/>
  <c r="BN36" i="1"/>
  <c r="BO36" i="1"/>
  <c r="BQ36" i="1"/>
  <c r="BN37" i="1"/>
  <c r="BO37" i="1"/>
  <c r="BQ37" i="1"/>
  <c r="BN38" i="1"/>
  <c r="BO38" i="1"/>
  <c r="BQ38" i="1"/>
  <c r="BN39" i="1"/>
  <c r="BO39" i="1"/>
  <c r="BQ39" i="1"/>
  <c r="BN40" i="1"/>
  <c r="BO40" i="1"/>
  <c r="BQ40" i="1"/>
  <c r="BN41" i="1"/>
  <c r="BO41" i="1"/>
  <c r="BQ41" i="1"/>
  <c r="BN42" i="1"/>
  <c r="BO42" i="1"/>
  <c r="BP42" i="1"/>
  <c r="BQ42" i="1"/>
  <c r="BN43" i="1"/>
  <c r="BO43" i="1"/>
  <c r="BP43" i="1"/>
  <c r="BQ43" i="1"/>
  <c r="BN44" i="1"/>
  <c r="BO44" i="1"/>
  <c r="BP44" i="1"/>
  <c r="BQ44" i="1"/>
  <c r="BM46" i="1"/>
  <c r="BN46" i="1"/>
  <c r="BO46" i="1"/>
  <c r="BP46" i="1"/>
  <c r="BQ46" i="1"/>
  <c r="BN47" i="1"/>
  <c r="BO47" i="1"/>
  <c r="BP47" i="1"/>
  <c r="BQ47" i="1"/>
  <c r="BN49" i="1"/>
  <c r="BO49" i="1"/>
  <c r="BQ49" i="1"/>
  <c r="BN50" i="1"/>
  <c r="BO50" i="1"/>
  <c r="BP50" i="1"/>
  <c r="BQ50" i="1"/>
  <c r="BN51" i="1"/>
  <c r="BO51" i="1"/>
  <c r="BQ51" i="1"/>
  <c r="BN52" i="1"/>
  <c r="BO52" i="1"/>
  <c r="BQ52" i="1"/>
  <c r="BN53" i="1"/>
  <c r="BO53" i="1"/>
  <c r="BQ53" i="1"/>
  <c r="BN54" i="1"/>
  <c r="BO54" i="1"/>
  <c r="BQ54" i="1"/>
  <c r="BN55" i="1"/>
  <c r="BO55" i="1"/>
  <c r="BQ55" i="1"/>
  <c r="BN56" i="1"/>
  <c r="BO56" i="1"/>
  <c r="BP56" i="1"/>
  <c r="BQ56" i="1"/>
  <c r="BN57" i="1"/>
  <c r="BO57" i="1"/>
  <c r="BP57" i="1"/>
  <c r="BQ57" i="1"/>
  <c r="BN58" i="1"/>
  <c r="BO58" i="1"/>
  <c r="BP58" i="1"/>
  <c r="BQ58" i="1"/>
  <c r="BM59" i="1"/>
  <c r="BN59" i="1"/>
  <c r="BO59" i="1"/>
  <c r="BP59" i="1"/>
  <c r="BQ59" i="1"/>
  <c r="BN60" i="1"/>
  <c r="BO60" i="1"/>
  <c r="BQ60" i="1"/>
  <c r="BN61" i="1"/>
  <c r="BO61" i="1"/>
  <c r="BQ61" i="1"/>
  <c r="BG23" i="1"/>
  <c r="BF23" i="1"/>
  <c r="BE23" i="1"/>
  <c r="BD23" i="1"/>
  <c r="BG22" i="1"/>
  <c r="BF22" i="1"/>
  <c r="BE22" i="1"/>
  <c r="BD22" i="1"/>
  <c r="BC22" i="1"/>
  <c r="BG20" i="1"/>
  <c r="BF20" i="1"/>
  <c r="BE20" i="1"/>
  <c r="BD20" i="1"/>
  <c r="AW23" i="1"/>
  <c r="AU23" i="1"/>
  <c r="AT23" i="1"/>
  <c r="AW22" i="1"/>
  <c r="AV22" i="1"/>
  <c r="AU22" i="1"/>
  <c r="AT22" i="1"/>
  <c r="AS22" i="1"/>
  <c r="AW20" i="1"/>
  <c r="AV20" i="1"/>
  <c r="AU20" i="1"/>
  <c r="AT20" i="1"/>
  <c r="AK28" i="1"/>
  <c r="AK26" i="1" s="1"/>
  <c r="AK25" i="1" s="1"/>
  <c r="AK19" i="1" s="1"/>
  <c r="AJ28" i="1"/>
  <c r="AJ26" i="1" s="1"/>
  <c r="AJ25" i="1" s="1"/>
  <c r="AJ19" i="1" s="1"/>
  <c r="AM23" i="1"/>
  <c r="AK23" i="1"/>
  <c r="AJ23" i="1"/>
  <c r="AM22" i="1"/>
  <c r="AL22" i="1"/>
  <c r="AK22" i="1"/>
  <c r="AJ22" i="1"/>
  <c r="AI22" i="1"/>
  <c r="AM20" i="1"/>
  <c r="AL20" i="1"/>
  <c r="AK20" i="1"/>
  <c r="AJ20" i="1"/>
  <c r="BV47" i="1" l="1"/>
  <c r="BT47" i="1"/>
  <c r="BV46" i="1"/>
  <c r="BT46" i="1"/>
  <c r="P59" i="1"/>
  <c r="BV59" i="1" s="1"/>
  <c r="P50" i="1"/>
  <c r="P42" i="1"/>
  <c r="BV42" i="1" s="1"/>
  <c r="BM43" i="1"/>
  <c r="P43" i="1"/>
  <c r="P58" i="1"/>
  <c r="S58" i="1" s="1"/>
  <c r="P41" i="1"/>
  <c r="BT42" i="1"/>
  <c r="P57" i="1"/>
  <c r="AI20" i="1"/>
  <c r="P44" i="1"/>
  <c r="S44" i="1" s="1"/>
  <c r="BO45" i="1"/>
  <c r="AK21" i="1"/>
  <c r="BQ45" i="1"/>
  <c r="BQ48" i="1"/>
  <c r="BN29" i="1"/>
  <c r="AT28" i="1"/>
  <c r="AT26" i="1" s="1"/>
  <c r="AT25" i="1" s="1"/>
  <c r="BN25" i="1" s="1"/>
  <c r="BN45" i="1"/>
  <c r="BO48" i="1"/>
  <c r="BM58" i="1"/>
  <c r="BM50" i="1"/>
  <c r="BT50" i="1" s="1"/>
  <c r="AL48" i="1"/>
  <c r="AL45" i="1" s="1"/>
  <c r="AL21" i="1" s="1"/>
  <c r="BP55" i="1"/>
  <c r="AM28" i="1"/>
  <c r="AM26" i="1" s="1"/>
  <c r="AM25" i="1" s="1"/>
  <c r="AM19" i="1" s="1"/>
  <c r="AM18" i="1" s="1"/>
  <c r="AM24" i="1" s="1"/>
  <c r="AI60" i="1"/>
  <c r="AL23" i="1"/>
  <c r="AI55" i="1"/>
  <c r="BD21" i="1"/>
  <c r="BN48" i="1"/>
  <c r="BP41" i="1"/>
  <c r="BM41" i="1"/>
  <c r="BT41" i="1" s="1"/>
  <c r="AI40" i="1"/>
  <c r="AI35" i="1"/>
  <c r="BQ35" i="1"/>
  <c r="BQ34" i="1"/>
  <c r="AL28" i="1"/>
  <c r="AL26" i="1" s="1"/>
  <c r="AL25" i="1" s="1"/>
  <c r="AL19" i="1" s="1"/>
  <c r="AI31" i="1"/>
  <c r="BM57" i="1"/>
  <c r="BM56" i="1"/>
  <c r="BM44" i="1"/>
  <c r="BG26" i="1"/>
  <c r="BG25" i="1" s="1"/>
  <c r="BG19" i="1" s="1"/>
  <c r="BG18" i="1" s="1"/>
  <c r="BG24" i="1" s="1"/>
  <c r="BE26" i="1"/>
  <c r="BE25" i="1" s="1"/>
  <c r="BP22" i="1"/>
  <c r="BP20" i="1"/>
  <c r="BQ21" i="1"/>
  <c r="BQ20" i="1"/>
  <c r="BQ23" i="1"/>
  <c r="BQ22" i="1"/>
  <c r="BD18" i="1"/>
  <c r="BD24" i="1" s="1"/>
  <c r="BO29" i="1"/>
  <c r="BO21" i="1"/>
  <c r="AJ18" i="1"/>
  <c r="AJ24" i="1" s="1"/>
  <c r="BM20" i="1"/>
  <c r="BO22" i="1"/>
  <c r="BN23" i="1"/>
  <c r="BN20" i="1"/>
  <c r="BO23" i="1"/>
  <c r="BN22" i="1"/>
  <c r="AK18" i="1"/>
  <c r="AK24" i="1" s="1"/>
  <c r="BO20" i="1"/>
  <c r="BN21" i="1"/>
  <c r="BM22" i="1"/>
  <c r="AU26" i="1"/>
  <c r="AU25" i="1" s="1"/>
  <c r="AU19" i="1" s="1"/>
  <c r="AU18" i="1" s="1"/>
  <c r="AU24" i="1" s="1"/>
  <c r="BO28" i="1"/>
  <c r="BN26" i="1"/>
  <c r="BQ29" i="1"/>
  <c r="AT19" i="1"/>
  <c r="AW25" i="1"/>
  <c r="S27" i="1"/>
  <c r="S42" i="1"/>
  <c r="S43" i="1"/>
  <c r="S46" i="1"/>
  <c r="S47" i="1"/>
  <c r="S56" i="1"/>
  <c r="S57" i="1"/>
  <c r="AI23" i="1" l="1"/>
  <c r="S59" i="1"/>
  <c r="BV44" i="1"/>
  <c r="BT44" i="1"/>
  <c r="AI48" i="1"/>
  <c r="P55" i="1"/>
  <c r="S55" i="1" s="1"/>
  <c r="BV58" i="1"/>
  <c r="BT58" i="1"/>
  <c r="BV43" i="1"/>
  <c r="BT43" i="1"/>
  <c r="BT59" i="1"/>
  <c r="BV56" i="1"/>
  <c r="BT56" i="1"/>
  <c r="BV57" i="1"/>
  <c r="BT57" i="1"/>
  <c r="BN28" i="1"/>
  <c r="AL18" i="1"/>
  <c r="AL24" i="1" s="1"/>
  <c r="BQ28" i="1"/>
  <c r="BM55" i="1"/>
  <c r="AI28" i="1"/>
  <c r="AI26" i="1" s="1"/>
  <c r="AI25" i="1" s="1"/>
  <c r="AI19" i="1" s="1"/>
  <c r="BQ26" i="1"/>
  <c r="BO26" i="1"/>
  <c r="BE19" i="1"/>
  <c r="BO25" i="1"/>
  <c r="AW19" i="1"/>
  <c r="BQ25" i="1"/>
  <c r="AT18" i="1"/>
  <c r="BN19" i="1"/>
  <c r="G50" i="1"/>
  <c r="S41" i="1"/>
  <c r="G36" i="1"/>
  <c r="G38" i="1"/>
  <c r="P20" i="1"/>
  <c r="S20" i="1" s="1"/>
  <c r="P22" i="1"/>
  <c r="S22" i="1" s="1"/>
  <c r="BV55" i="1" l="1"/>
  <c r="BT55" i="1"/>
  <c r="AI45" i="1"/>
  <c r="BV22" i="1"/>
  <c r="BV20" i="1"/>
  <c r="S50" i="1"/>
  <c r="BV50" i="1"/>
  <c r="BV41" i="1"/>
  <c r="BE18" i="1"/>
  <c r="BO19" i="1"/>
  <c r="AT24" i="1"/>
  <c r="BN24" i="1" s="1"/>
  <c r="BN18" i="1"/>
  <c r="AW18" i="1"/>
  <c r="BQ19" i="1"/>
  <c r="AI21" i="1" l="1"/>
  <c r="BE24" i="1"/>
  <c r="BO24" i="1" s="1"/>
  <c r="BO18" i="1"/>
  <c r="AW24" i="1"/>
  <c r="BQ24" i="1" s="1"/>
  <c r="BQ18" i="1"/>
  <c r="AI18" i="1" l="1"/>
  <c r="AI24" i="1" l="1"/>
  <c r="AI65" i="1"/>
  <c r="BK38" i="1" l="1"/>
  <c r="BK32" i="1"/>
  <c r="BH27" i="1"/>
  <c r="BI27" i="1"/>
  <c r="BJ27" i="1"/>
  <c r="BK27" i="1"/>
  <c r="BL27" i="1"/>
  <c r="BI29" i="1"/>
  <c r="BJ29" i="1"/>
  <c r="BL29" i="1"/>
  <c r="BI30" i="1"/>
  <c r="BJ30" i="1"/>
  <c r="BL30" i="1"/>
  <c r="BI31" i="1"/>
  <c r="BJ31" i="1"/>
  <c r="BL31" i="1"/>
  <c r="BI32" i="1"/>
  <c r="BJ32" i="1"/>
  <c r="BL32" i="1"/>
  <c r="BI33" i="1"/>
  <c r="BJ33" i="1"/>
  <c r="BL33" i="1"/>
  <c r="BI34" i="1"/>
  <c r="BJ34" i="1"/>
  <c r="BK34" i="1"/>
  <c r="BL34" i="1"/>
  <c r="BI35" i="1"/>
  <c r="BJ35" i="1"/>
  <c r="BL35" i="1"/>
  <c r="BI36" i="1"/>
  <c r="BJ36" i="1"/>
  <c r="BL36" i="1"/>
  <c r="BI37" i="1"/>
  <c r="BJ37" i="1"/>
  <c r="BL37" i="1"/>
  <c r="BI38" i="1"/>
  <c r="BJ38" i="1"/>
  <c r="BL38" i="1"/>
  <c r="BI39" i="1"/>
  <c r="BJ39" i="1"/>
  <c r="BL39" i="1"/>
  <c r="BI40" i="1"/>
  <c r="BJ40" i="1"/>
  <c r="BL40" i="1"/>
  <c r="BI41" i="1"/>
  <c r="BJ41" i="1"/>
  <c r="BL41" i="1"/>
  <c r="BH42" i="1"/>
  <c r="BI42" i="1"/>
  <c r="BJ42" i="1"/>
  <c r="BK42" i="1"/>
  <c r="BL42" i="1"/>
  <c r="BH43" i="1"/>
  <c r="BI43" i="1"/>
  <c r="BJ43" i="1"/>
  <c r="BK43" i="1"/>
  <c r="BL43" i="1"/>
  <c r="BH44" i="1"/>
  <c r="BI44" i="1"/>
  <c r="BJ44" i="1"/>
  <c r="BK44" i="1"/>
  <c r="BL44" i="1"/>
  <c r="BH46" i="1"/>
  <c r="BI46" i="1"/>
  <c r="BJ46" i="1"/>
  <c r="BK46" i="1"/>
  <c r="BL46" i="1"/>
  <c r="BH47" i="1"/>
  <c r="BI47" i="1"/>
  <c r="BJ47" i="1"/>
  <c r="BK47" i="1"/>
  <c r="BL47" i="1"/>
  <c r="BI49" i="1"/>
  <c r="BJ49" i="1"/>
  <c r="BL49" i="1"/>
  <c r="BI50" i="1"/>
  <c r="BJ50" i="1"/>
  <c r="BL50" i="1"/>
  <c r="BI51" i="1"/>
  <c r="BJ51" i="1"/>
  <c r="BL51" i="1"/>
  <c r="BI52" i="1"/>
  <c r="BJ52" i="1"/>
  <c r="BL52" i="1"/>
  <c r="BI53" i="1"/>
  <c r="BJ53" i="1"/>
  <c r="BL53" i="1"/>
  <c r="BI54" i="1"/>
  <c r="BJ54" i="1"/>
  <c r="BL54" i="1"/>
  <c r="BI55" i="1"/>
  <c r="BJ55" i="1"/>
  <c r="BL55" i="1"/>
  <c r="BH56" i="1"/>
  <c r="BI56" i="1"/>
  <c r="BJ56" i="1"/>
  <c r="BK56" i="1"/>
  <c r="BL56" i="1"/>
  <c r="BH57" i="1"/>
  <c r="BI57" i="1"/>
  <c r="BJ57" i="1"/>
  <c r="BK57" i="1"/>
  <c r="BL57" i="1"/>
  <c r="BH58" i="1"/>
  <c r="BI58" i="1"/>
  <c r="BJ58" i="1"/>
  <c r="BK58" i="1"/>
  <c r="BL58" i="1"/>
  <c r="BH59" i="1"/>
  <c r="BI59" i="1"/>
  <c r="BJ59" i="1"/>
  <c r="BK59" i="1"/>
  <c r="BL59" i="1"/>
  <c r="BI61" i="1"/>
  <c r="BJ61" i="1"/>
  <c r="BL61" i="1"/>
  <c r="BK36" i="1" l="1"/>
  <c r="BH36" i="1"/>
  <c r="BK37" i="1"/>
  <c r="BH37" i="1"/>
  <c r="BK49" i="1"/>
  <c r="BH38" i="1"/>
  <c r="BK61" i="1"/>
  <c r="BH61" i="1"/>
  <c r="BK55" i="1"/>
  <c r="BK54" i="1"/>
  <c r="BH54" i="1"/>
  <c r="BK53" i="1"/>
  <c r="BH53" i="1"/>
  <c r="BK52" i="1"/>
  <c r="BH52" i="1"/>
  <c r="BK51" i="1"/>
  <c r="BH49" i="1"/>
  <c r="BH55" i="1"/>
  <c r="BH51" i="1"/>
  <c r="BK40" i="1"/>
  <c r="BH40" i="1"/>
  <c r="BH39" i="1"/>
  <c r="BK39" i="1"/>
  <c r="BH33" i="1"/>
  <c r="BK33" i="1"/>
  <c r="BH32" i="1"/>
  <c r="BK30" i="1"/>
  <c r="BH30" i="1"/>
  <c r="BH29" i="1" l="1"/>
  <c r="BK29" i="1"/>
  <c r="BL22" i="1" l="1"/>
  <c r="BK22" i="1"/>
  <c r="BI20" i="1" l="1"/>
  <c r="BI22" i="1"/>
  <c r="BH22" i="1"/>
  <c r="BJ20" i="1"/>
  <c r="BJ22" i="1"/>
  <c r="BH20" i="1"/>
  <c r="BL20" i="1"/>
  <c r="BK20" i="1"/>
  <c r="BL60" i="1"/>
  <c r="BL23" i="1"/>
  <c r="BJ23" i="1"/>
  <c r="BJ60" i="1"/>
  <c r="BI23" i="1"/>
  <c r="BI60" i="1"/>
  <c r="BK23" i="1"/>
  <c r="BK60" i="1"/>
  <c r="BH23" i="1"/>
  <c r="BH60" i="1"/>
  <c r="BL48" i="1"/>
  <c r="BJ48" i="1"/>
  <c r="BI48" i="1"/>
  <c r="BL28" i="1"/>
  <c r="BJ28" i="1"/>
  <c r="BI28" i="1"/>
  <c r="BL21" i="1" l="1"/>
  <c r="BL45" i="1"/>
  <c r="BJ21" i="1"/>
  <c r="BJ45" i="1"/>
  <c r="BI21" i="1"/>
  <c r="BI45" i="1"/>
  <c r="BL26" i="1"/>
  <c r="BJ26" i="1"/>
  <c r="BI26" i="1"/>
  <c r="BL25" i="1" l="1"/>
  <c r="BJ25" i="1"/>
  <c r="BI25" i="1"/>
  <c r="BL19" i="1" l="1"/>
  <c r="BJ19" i="1"/>
  <c r="BI19" i="1"/>
  <c r="BL24" i="1" l="1"/>
  <c r="BL18" i="1"/>
  <c r="BJ24" i="1"/>
  <c r="BJ18" i="1"/>
  <c r="BI24" i="1"/>
  <c r="BI18" i="1"/>
  <c r="BS20" i="1" l="1"/>
  <c r="BS22" i="1"/>
  <c r="BS23" i="1"/>
  <c r="BS27" i="1"/>
  <c r="BS29" i="1"/>
  <c r="BS30" i="1"/>
  <c r="BS32" i="1"/>
  <c r="BS33" i="1"/>
  <c r="BS34" i="1"/>
  <c r="BS36" i="1"/>
  <c r="BS37" i="1"/>
  <c r="BS38" i="1"/>
  <c r="BS39" i="1"/>
  <c r="BS40" i="1"/>
  <c r="BS42" i="1"/>
  <c r="BS43" i="1"/>
  <c r="BS44" i="1"/>
  <c r="BS46" i="1"/>
  <c r="BS47" i="1"/>
  <c r="BS54" i="1"/>
  <c r="BS56" i="1"/>
  <c r="BS57" i="1"/>
  <c r="BS58" i="1"/>
  <c r="BS59" i="1"/>
  <c r="BS60" i="1"/>
  <c r="BS61" i="1"/>
  <c r="BK41" i="1" l="1"/>
  <c r="BS41" i="1" l="1"/>
  <c r="BK35" i="1"/>
  <c r="BK31" i="1" l="1"/>
  <c r="BH35" i="1"/>
  <c r="BS35" i="1" s="1"/>
  <c r="BK28" i="1" l="1"/>
  <c r="BH31" i="1"/>
  <c r="BS31" i="1" s="1"/>
  <c r="AD65" i="1"/>
  <c r="BK26" i="1"/>
  <c r="BH28" i="1" l="1"/>
  <c r="BS28" i="1" s="1"/>
  <c r="BH26" i="1"/>
  <c r="BS26" i="1" s="1"/>
  <c r="BK25" i="1"/>
  <c r="BK19" i="1" l="1"/>
  <c r="BH25" i="1"/>
  <c r="BS25" i="1" s="1"/>
  <c r="BH19" i="1" l="1"/>
  <c r="BS19" i="1" s="1"/>
  <c r="BK50" i="1" l="1"/>
  <c r="BK48" i="1" l="1"/>
  <c r="BH50" i="1"/>
  <c r="BK45" i="1" l="1"/>
  <c r="BH48" i="1"/>
  <c r="BH45" i="1" l="1"/>
  <c r="BK21" i="1"/>
  <c r="BH21" i="1" l="1"/>
  <c r="BK24" i="1"/>
  <c r="BK18" i="1"/>
  <c r="BH24" i="1" l="1"/>
  <c r="BH18" i="1"/>
  <c r="BS53" i="1" l="1"/>
  <c r="BS52" i="1"/>
  <c r="BS51" i="1"/>
  <c r="BS55" i="1"/>
  <c r="BS49" i="1" l="1"/>
  <c r="AD66" i="1"/>
  <c r="AN65" i="1"/>
  <c r="AX65" i="1" l="1"/>
  <c r="BS50" i="1" l="1"/>
  <c r="BS48" i="1" l="1"/>
  <c r="BS45" i="1" l="1"/>
  <c r="BS21" i="1" l="1"/>
  <c r="BS18" i="1" l="1"/>
  <c r="O68" i="1"/>
  <c r="O70" i="1" s="1"/>
  <c r="BS24" i="1"/>
  <c r="AS37" i="1" l="1"/>
  <c r="BC34" i="1" l="1"/>
  <c r="AS35" i="1"/>
  <c r="P35" i="1" s="1"/>
  <c r="S35" i="1" s="1"/>
  <c r="BP35" i="1"/>
  <c r="BM35" i="1" l="1"/>
  <c r="BV35" i="1" l="1"/>
  <c r="BT35" i="1"/>
  <c r="AS38" i="1" l="1"/>
  <c r="BP38" i="1"/>
  <c r="BP31" i="1" l="1"/>
  <c r="AS31" i="1"/>
  <c r="BM38" i="1"/>
  <c r="P38" i="1"/>
  <c r="S38" i="1" s="1"/>
  <c r="AS54" i="1"/>
  <c r="AS53" i="1"/>
  <c r="BT38" i="1" l="1"/>
  <c r="BV38" i="1"/>
  <c r="P31" i="1"/>
  <c r="S31" i="1" s="1"/>
  <c r="BM31" i="1"/>
  <c r="AV48" i="1"/>
  <c r="AV45" i="1" s="1"/>
  <c r="AV21" i="1" s="1"/>
  <c r="AS51" i="1"/>
  <c r="AS52" i="1"/>
  <c r="BP52" i="1"/>
  <c r="BC51" i="1"/>
  <c r="BP51" i="1"/>
  <c r="BC54" i="1"/>
  <c r="BP54" i="1"/>
  <c r="BC53" i="1"/>
  <c r="BP53" i="1"/>
  <c r="AS48" i="1" l="1"/>
  <c r="AS45" i="1" s="1"/>
  <c r="AS21" i="1" s="1"/>
  <c r="BV31" i="1"/>
  <c r="BT31" i="1"/>
  <c r="P52" i="1"/>
  <c r="S52" i="1" s="1"/>
  <c r="BM52" i="1"/>
  <c r="BM54" i="1"/>
  <c r="P54" i="1"/>
  <c r="S54" i="1" s="1"/>
  <c r="BC37" i="1"/>
  <c r="BP37" i="1"/>
  <c r="P53" i="1"/>
  <c r="S53" i="1" s="1"/>
  <c r="BM53" i="1"/>
  <c r="BM51" i="1"/>
  <c r="P51" i="1"/>
  <c r="S51" i="1" s="1"/>
  <c r="BT52" i="1" l="1"/>
  <c r="BV52" i="1"/>
  <c r="P37" i="1"/>
  <c r="S37" i="1" s="1"/>
  <c r="BM37" i="1"/>
  <c r="BV53" i="1"/>
  <c r="BT53" i="1"/>
  <c r="BT51" i="1"/>
  <c r="BV51" i="1"/>
  <c r="BC40" i="1"/>
  <c r="BP40" i="1"/>
  <c r="BV54" i="1"/>
  <c r="BT54" i="1"/>
  <c r="AS61" i="1" l="1"/>
  <c r="BP61" i="1"/>
  <c r="AV60" i="1"/>
  <c r="P40" i="1"/>
  <c r="S40" i="1" s="1"/>
  <c r="BM40" i="1"/>
  <c r="BV37" i="1"/>
  <c r="BT37" i="1"/>
  <c r="AS29" i="1" l="1"/>
  <c r="BP29" i="1"/>
  <c r="BP36" i="1"/>
  <c r="AS36" i="1"/>
  <c r="BP60" i="1"/>
  <c r="AS60" i="1"/>
  <c r="AV23" i="1"/>
  <c r="BP23" i="1" s="1"/>
  <c r="AS34" i="1"/>
  <c r="BP34" i="1"/>
  <c r="BM61" i="1"/>
  <c r="P61" i="1"/>
  <c r="S61" i="1" s="1"/>
  <c r="BC32" i="1"/>
  <c r="BP32" i="1"/>
  <c r="BT40" i="1"/>
  <c r="BV40" i="1"/>
  <c r="BC30" i="1"/>
  <c r="AS30" i="1"/>
  <c r="AS23" i="1" l="1"/>
  <c r="BM23" i="1" s="1"/>
  <c r="P60" i="1"/>
  <c r="BM60" i="1"/>
  <c r="AS33" i="1"/>
  <c r="BP33" i="1"/>
  <c r="AV28" i="1"/>
  <c r="AV26" i="1" s="1"/>
  <c r="AV25" i="1" s="1"/>
  <c r="AV19" i="1" s="1"/>
  <c r="AV18" i="1" s="1"/>
  <c r="AV24" i="1" s="1"/>
  <c r="BP30" i="1"/>
  <c r="BT61" i="1"/>
  <c r="BV61" i="1"/>
  <c r="P34" i="1"/>
  <c r="S34" i="1" s="1"/>
  <c r="BM34" i="1"/>
  <c r="P36" i="1"/>
  <c r="S36" i="1" s="1"/>
  <c r="BM36" i="1"/>
  <c r="P29" i="1"/>
  <c r="S29" i="1" s="1"/>
  <c r="BM29" i="1"/>
  <c r="AS28" i="1"/>
  <c r="AS26" i="1" s="1"/>
  <c r="AS25" i="1" s="1"/>
  <c r="AS19" i="1" s="1"/>
  <c r="AS18" i="1" s="1"/>
  <c r="AS24" i="1" s="1"/>
  <c r="BM30" i="1"/>
  <c r="P30" i="1"/>
  <c r="BC49" i="1"/>
  <c r="BF48" i="1"/>
  <c r="BP49" i="1"/>
  <c r="BM32" i="1"/>
  <c r="P32" i="1"/>
  <c r="S32" i="1" s="1"/>
  <c r="BV29" i="1" l="1"/>
  <c r="BM33" i="1"/>
  <c r="P33" i="1"/>
  <c r="S33" i="1" s="1"/>
  <c r="BV34" i="1"/>
  <c r="BT34" i="1"/>
  <c r="BT60" i="1"/>
  <c r="BV60" i="1"/>
  <c r="AS65" i="1"/>
  <c r="S60" i="1"/>
  <c r="P23" i="1"/>
  <c r="S23" i="1" s="1"/>
  <c r="BT36" i="1"/>
  <c r="BV36" i="1"/>
  <c r="BF45" i="1"/>
  <c r="BP48" i="1"/>
  <c r="S30" i="1"/>
  <c r="BC48" i="1"/>
  <c r="P49" i="1"/>
  <c r="S49" i="1" s="1"/>
  <c r="BM49" i="1"/>
  <c r="BT30" i="1"/>
  <c r="BV30" i="1"/>
  <c r="BF28" i="1"/>
  <c r="BC39" i="1"/>
  <c r="BP39" i="1"/>
  <c r="BV32" i="1"/>
  <c r="BT32" i="1"/>
  <c r="P66" i="1"/>
  <c r="BV23" i="1" l="1"/>
  <c r="BT33" i="1"/>
  <c r="BV33" i="1"/>
  <c r="BM39" i="1"/>
  <c r="P39" i="1"/>
  <c r="BC28" i="1"/>
  <c r="BT49" i="1"/>
  <c r="BV49" i="1"/>
  <c r="BF26" i="1"/>
  <c r="BP28" i="1"/>
  <c r="BC45" i="1"/>
  <c r="P48" i="1"/>
  <c r="S48" i="1" s="1"/>
  <c r="BM48" i="1"/>
  <c r="BF21" i="1"/>
  <c r="BP21" i="1" s="1"/>
  <c r="BP45" i="1"/>
  <c r="BC21" i="1" l="1"/>
  <c r="BM21" i="1" s="1"/>
  <c r="P45" i="1"/>
  <c r="BM45" i="1"/>
  <c r="BC26" i="1"/>
  <c r="BM28" i="1"/>
  <c r="BT48" i="1"/>
  <c r="BV48" i="1"/>
  <c r="BF25" i="1"/>
  <c r="BP26" i="1"/>
  <c r="S39" i="1"/>
  <c r="P28" i="1"/>
  <c r="BV39" i="1"/>
  <c r="BT39" i="1"/>
  <c r="BF19" i="1" l="1"/>
  <c r="BP25" i="1"/>
  <c r="BC25" i="1"/>
  <c r="BM26" i="1"/>
  <c r="BV26" i="1" s="1"/>
  <c r="S28" i="1"/>
  <c r="P26" i="1"/>
  <c r="BV45" i="1"/>
  <c r="BT45" i="1"/>
  <c r="P21" i="1"/>
  <c r="S21" i="1" s="1"/>
  <c r="S45" i="1"/>
  <c r="BV28" i="1"/>
  <c r="BV21" i="1" l="1"/>
  <c r="BC19" i="1"/>
  <c r="BM25" i="1"/>
  <c r="P25" i="1"/>
  <c r="S26" i="1"/>
  <c r="BF18" i="1"/>
  <c r="BP19" i="1"/>
  <c r="P19" i="1" l="1"/>
  <c r="S25" i="1"/>
  <c r="BV25" i="1"/>
  <c r="BF24" i="1"/>
  <c r="BP24" i="1" s="1"/>
  <c r="BP18" i="1"/>
  <c r="BC18" i="1"/>
  <c r="BM19" i="1"/>
  <c r="BV19" i="1" l="1"/>
  <c r="BC24" i="1"/>
  <c r="BM24" i="1" s="1"/>
  <c r="BM18" i="1"/>
  <c r="BC65" i="1"/>
  <c r="P18" i="1"/>
  <c r="S19" i="1"/>
  <c r="S18" i="1" l="1"/>
  <c r="P24" i="1"/>
  <c r="S24" i="1" s="1"/>
  <c r="P68" i="1"/>
  <c r="P70" i="1" s="1"/>
  <c r="BM64" i="1"/>
  <c r="BM65" i="1" s="1"/>
  <c r="BV18" i="1"/>
  <c r="BV24" i="1"/>
</calcChain>
</file>

<file path=xl/sharedStrings.xml><?xml version="1.0" encoding="utf-8"?>
<sst xmlns="http://schemas.openxmlformats.org/spreadsheetml/2006/main" count="1206" uniqueCount="199">
  <si>
    <t>Форма 1. Перечни инвестиционных проектов и план финансирования капитальных вложений по ним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</si>
  <si>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</si>
  <si>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</si>
  <si>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</si>
  <si>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</si>
  <si>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</si>
  <si>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</si>
  <si>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</si>
  <si>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</si>
  <si>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</si>
  <si>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</si>
  <si>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</si>
  <si>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</si>
  <si>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</si>
  <si>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</si>
  <si>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</si>
  <si>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План 2022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</si>
  <si>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</si>
  <si>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</si>
  <si>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</si>
  <si>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</si>
  <si>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</si>
  <si>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</si>
  <si>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</si>
  <si>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</si>
  <si>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</si>
  <si>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</si>
  <si>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</si>
  <si>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</si>
  <si>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</si>
  <si>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</si>
  <si>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</si>
  <si>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</si>
  <si>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</si>
  <si>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</si>
  <si>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</si>
  <si>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</si>
  <si>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</si>
  <si>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</si>
  <si>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</si>
  <si>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</si>
  <si>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</si>
  <si>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</si>
  <si>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</si>
  <si>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</si>
  <si>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</si>
  <si>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</si>
  <si>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</si>
  <si>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</si>
  <si>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</si>
  <si>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</si>
  <si>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</si>
  <si>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</si>
  <si>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</si>
  <si>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</si>
  <si>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</si>
  <si>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</si>
  <si>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</si>
  <si>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</si>
  <si>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</si>
  <si>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</si>
  <si>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</si>
  <si>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</si>
  <si>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</si>
  <si>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</si>
  <si>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</si>
  <si>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</si>
  <si>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</si>
  <si>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</si>
  <si>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</si>
  <si>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</si>
  <si>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</si>
  <si>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</si>
  <si>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</si>
  <si>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</si>
  <si>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</si>
  <si>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</si>
  <si>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</si>
  <si>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</si>
  <si>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</si>
  <si>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</si>
  <si>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</si>
  <si>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</si>
  <si>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</si>
  <si>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</si>
  <si>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</si>
  <si>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</si>
  <si>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</si>
  <si>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</si>
  <si>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</si>
  <si>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</si>
  <si>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</si>
  <si>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</si>
  <si>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</si>
  <si>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</si>
  <si>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</si>
  <si>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</si>
  <si>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</si>
  <si>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Костромская область:</t>
  </si>
  <si>
    <t>Г</t>
  </si>
  <si>
    <t>нд</t>
  </si>
  <si>
    <t>Н</t>
  </si>
  <si>
    <t>1.5.1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</si>
  <si>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</si>
  <si>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</si>
  <si>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1.3.3.2</t>
  </si>
  <si>
    <t>1.3.3.3</t>
  </si>
  <si>
    <t>1.3.3.4</t>
  </si>
  <si>
    <t>1.3.3.5</t>
  </si>
  <si>
    <t>1.3.3.6</t>
  </si>
  <si>
    <t>1.3.3.7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</si>
  <si>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</si>
  <si>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</si>
  <si>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</si>
  <si>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</si>
  <si>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</si>
  <si>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</si>
  <si>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</si>
  <si>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1.1.1.2.8</t>
  </si>
  <si>
    <t>1.1.1.2.9</t>
  </si>
  <si>
    <t>1.1.1.2.10</t>
  </si>
  <si>
    <t>1.1.1.2.11</t>
  </si>
  <si>
    <t>1.1.1.2.12</t>
  </si>
  <si>
    <t>1.1.1.2.13</t>
  </si>
  <si>
    <t>Создание интеллектуальной системы учета электрической энергии (мощности) в многоквартирных домах</t>
  </si>
  <si>
    <t>L_KSK_5.1</t>
  </si>
  <si>
    <t>Год окончания реализации инвестиционного проекта</t>
  </si>
  <si>
    <r>
      <t>Фактический объем финансирования на 01.01.2021года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</si>
  <si>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План 
на 01.01.2021года (N-1)</t>
  </si>
  <si>
    <t>L_KSK_1.1</t>
  </si>
  <si>
    <t>L_KSK_1.3</t>
  </si>
  <si>
    <t>L_KSK_1.2</t>
  </si>
  <si>
    <t>L_KSK_1.4</t>
  </si>
  <si>
    <t>L_KSK_1.5</t>
  </si>
  <si>
    <t>L_KSK_1.6</t>
  </si>
  <si>
    <t>L_KSK_1.7</t>
  </si>
  <si>
    <t>L_KSK_1.8</t>
  </si>
  <si>
    <t>L_KSK_1.9</t>
  </si>
  <si>
    <t>L_KSK_1.10</t>
  </si>
  <si>
    <t>L_KSK_1.12</t>
  </si>
  <si>
    <t>L_KSK_1.13</t>
  </si>
  <si>
    <t>L_KSK_1.14</t>
  </si>
  <si>
    <t>Проведение реконструкции помещений офисного здания представительства по адресу:  г. Нея, ул. Любимова, д. 90</t>
  </si>
  <si>
    <t>Проведение реконструкции офисного здания и помещений представительства по адресу: с. Парфеньево, ул. Коллективизации, д. 24</t>
  </si>
  <si>
    <t>Проведение реконструкции офисного здания и помещений представительства по адресу: г. Солигалич, ул. Карла Либкнехта, д. 25/15</t>
  </si>
  <si>
    <t>Проведение реконструкции офисного здания и помещений представительства по адресу:  г.Галич, ул.Свободы, д.10</t>
  </si>
  <si>
    <t>Проведение реконструкции офисного здания  представительства по адресу:  п. Островское, ул. Свердлова, д. 9</t>
  </si>
  <si>
    <t>Проведение реконструкции входной группы в административном здании представительства по адресу: г.Нерехта, ул.Орехова, д.5</t>
  </si>
  <si>
    <t>Проведение реконструкции офисного здания и помещений представительства по адресу: г. Шарья, ул. Центральная, д. 13</t>
  </si>
  <si>
    <t>Проведение реконструкции офисного здания и помещений представительства по адресу: с. Павино, ул. Юбилейная, д. 28</t>
  </si>
  <si>
    <t>П</t>
  </si>
  <si>
    <t>L_KSK_3.1</t>
  </si>
  <si>
    <t>L_KSK_3.2</t>
  </si>
  <si>
    <t>L_KSK_3.7</t>
  </si>
  <si>
    <t>Финансирование капитальных вложений 
года (N-1) 2021 в прогнозных ценах, млн рублей (с НДС)</t>
  </si>
  <si>
    <t>План 2023 года</t>
  </si>
  <si>
    <t>План 2024 года</t>
  </si>
  <si>
    <t>Проведение реконструкции офисного здания и помещений представительства, гаража по адресу:  п. Сусанино, ул. К.Маркса, д. 20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</si>
  <si>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</si>
  <si>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</si>
  <si>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</si>
  <si>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2023</t>
    </r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</si>
  <si>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2024</t>
    </r>
  </si>
  <si>
    <t>Покупка серверов хранения данных СХД SuperMicro  - 1 шт.</t>
  </si>
  <si>
    <t>изменение сметной стоимости (расчет в текущих ценах)</t>
  </si>
  <si>
    <t xml:space="preserve">Покупка автомобилей LADA Niva </t>
  </si>
  <si>
    <t>Проведение реконструкции офисного здания и помещений по адресу: г. Кострома, пр-кт Мира, д. 37-39/28</t>
  </si>
  <si>
    <t>Покупка персональных компьютеров с мониторами: ПК Lenovo c Windows 10 pro64, монитор</t>
  </si>
  <si>
    <t>Год раскрытия информации: 2023 год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</si>
  <si>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 (в ред. Постановления № 39 от 24.11.2022)</t>
  </si>
  <si>
    <t>факт</t>
  </si>
  <si>
    <t>Предложение по корректировке утвержденного плана на 01.01.2023 года X</t>
  </si>
  <si>
    <r>
      <t>План 
на 01.01.2023года X</t>
    </r>
    <r>
      <rPr>
        <vertAlign val="superscript"/>
        <sz val="12"/>
        <rFont val="Times New Roman"/>
        <family val="1"/>
        <charset val="204"/>
      </rPr>
      <t>4)</t>
    </r>
  </si>
  <si>
    <t>перенос части мероприятий с 2022 года (завершение работ)</t>
  </si>
  <si>
    <t>изменение сметной стоимости, пересмотр последовательности работ по годам с учетом приоритетности (расчет в текущих ценах с учетом прогнозных индексов и дефляторов)</t>
  </si>
  <si>
    <t>в связи с приоритетностью включены расходы на 2023 год</t>
  </si>
  <si>
    <t>перенос мероприятия на 2024 год для включения более приоритетных мероприятий, изменение сметной стоимости (расчет в текущих ценах с учетом прогнозных индексов и дефляторов)</t>
  </si>
  <si>
    <t>необходимость включения мероприятия по газификации</t>
  </si>
  <si>
    <t>перенос на 2023 (актуализация сметного расчета)</t>
  </si>
  <si>
    <t>перенос на 2024 (актуализация сметного расчета), рост на дефлятор на 2024 год</t>
  </si>
  <si>
    <t>уточнение стоимости работ согласно актуальному КП</t>
  </si>
  <si>
    <t>перенос части мероприятий на более поздний срок (с 2023 года) с целью включения более приоритетных меропритяий</t>
  </si>
  <si>
    <t>изменение сметной стоимости, перенос части мероприятий на 2023 год (производственная необходимость)</t>
  </si>
  <si>
    <t>перенос 3 шт. с 2023 на 2024 с целью включения более приоритетных меропритяий по реконструкции в 2023 году (на 2024-6 ед.)</t>
  </si>
  <si>
    <t>Покупка персональных компьютеров (ПК  c Windows 10 pro64, монитор, клавиатура+мышь)</t>
  </si>
  <si>
    <t>Покупка сетевого оборудования(маршрутизатор Mikrotik)</t>
  </si>
  <si>
    <t>Покупка серверного оборудования</t>
  </si>
  <si>
    <t>Покупка многофункциональных устройств</t>
  </si>
  <si>
    <t>N_KSK_3.8</t>
  </si>
  <si>
    <t>N_KSK_3.9</t>
  </si>
  <si>
    <t>N_KSK_3.10</t>
  </si>
  <si>
    <t>N_KSK_3.11</t>
  </si>
  <si>
    <t>добавлено новое мероприятие по приобретению ПК из-за смены марки оборудования</t>
  </si>
  <si>
    <t>производственная необходимость (надежность работы сетевого оборудования)</t>
  </si>
  <si>
    <t>производственная необходимость обовления печатных устройств</t>
  </si>
  <si>
    <t>уточнение объемов, сроков и стоимости работ</t>
  </si>
  <si>
    <t>производственная необходимость (обновление серверного оборудования из-за постоянного роста функционала)</t>
  </si>
  <si>
    <t>включены мероприятия на 2024 год с целью исполнения требований законодательства по созданию ИСУ</t>
  </si>
  <si>
    <t>Проведение реконструкции офисного здания и помещений представительства по адресу:  г. Судиславль, ул.Комсомольская, д.18А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</si>
</sst>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0"/>
    <numFmt numFmtId="170" formatCode="0.0000"/>
    <numFmt numFmtId="171" formatCode="0E+00"/>
    <numFmt numFmtId="172" formatCode="#,##0.00000000"/>
    <numFmt numFmtId="173" formatCode="0.00000000"/>
    <numFmt numFmtId="174" formatCode="#,##0.000000000000_ ;[Red]\-#,##0.000000000000\ "/>
    <numFmt numFmtId="175" formatCode="#,##0.0000000"/>
    <numFmt numFmtId="176" formatCode="0.0000000000"/>
    <numFmt numFmtId="177" formatCode="0.00000000000"/>
    <numFmt numFmtId="178" formatCode="#,##0.000000"/>
    <numFmt numFmtId="179" formatCode="0.0000000"/>
    <numFmt numFmtId="180" formatCode="0.000000"/>
    <numFmt numFmtId="181" formatCode="#,##0.00000"/>
    <numFmt numFmtId="182" formatCode="0.000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</borders>
  <cellStyleXfs count="231">
    <xf numFmtId="0" fontId="0" fillId="0" borderId="0"/>
    <xf numFmtId="0" fontId="2" fillId="0" borderId="0"/>
    <xf numFmtId="0" fontId="6" fillId="0" borderId="0"/>
    <xf numFmtId="0" fontId="14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5" applyNumberFormat="0" applyAlignment="0" applyProtection="0"/>
    <xf numFmtId="0" fontId="20" fillId="21" borderId="6" applyNumberFormat="0" applyAlignment="0" applyProtection="0"/>
    <xf numFmtId="0" fontId="21" fillId="21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22" borderId="11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9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12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1" applyFont="1" applyAlignment="1">
      <alignment horizontal="right" vertical="center"/>
    </xf>
    <xf numFmtId="0" fontId="4" fillId="0" borderId="0" xfId="0" applyFont="1"/>
    <xf numFmtId="0" fontId="3" fillId="0" borderId="0" xfId="1" applyFont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0" xfId="3" applyFont="1"/>
    <xf numFmtId="0" fontId="15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9" fontId="15" fillId="0" borderId="0" xfId="0" applyNumberFormat="1" applyFont="1"/>
    <xf numFmtId="171" fontId="4" fillId="2" borderId="0" xfId="0" applyNumberFormat="1" applyFont="1" applyFill="1"/>
    <xf numFmtId="172" fontId="3" fillId="0" borderId="0" xfId="0" applyNumberFormat="1" applyFont="1"/>
    <xf numFmtId="173" fontId="3" fillId="0" borderId="0" xfId="0" applyNumberFormat="1" applyFont="1"/>
    <xf numFmtId="4" fontId="4" fillId="2" borderId="0" xfId="0" applyNumberFormat="1" applyFont="1" applyFill="1"/>
    <xf numFmtId="173" fontId="3" fillId="0" borderId="0" xfId="3" applyNumberFormat="1" applyFont="1"/>
    <xf numFmtId="169" fontId="3" fillId="0" borderId="0" xfId="0" applyNumberFormat="1" applyFont="1"/>
    <xf numFmtId="169" fontId="3" fillId="0" borderId="0" xfId="3" applyNumberFormat="1" applyFont="1"/>
    <xf numFmtId="174" fontId="2" fillId="0" borderId="0" xfId="0" applyNumberFormat="1" applyFont="1"/>
    <xf numFmtId="172" fontId="3" fillId="0" borderId="0" xfId="3" applyNumberFormat="1" applyFont="1"/>
    <xf numFmtId="173" fontId="15" fillId="0" borderId="0" xfId="0" applyNumberFormat="1" applyFont="1"/>
    <xf numFmtId="177" fontId="3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172" fontId="2" fillId="0" borderId="0" xfId="0" applyNumberFormat="1" applyFont="1"/>
    <xf numFmtId="172" fontId="4" fillId="0" borderId="0" xfId="0" applyNumberFormat="1" applyFont="1"/>
    <xf numFmtId="168" fontId="4" fillId="2" borderId="0" xfId="0" applyNumberFormat="1" applyFont="1" applyFill="1"/>
    <xf numFmtId="175" fontId="4" fillId="2" borderId="0" xfId="0" applyNumberFormat="1" applyFont="1" applyFill="1"/>
    <xf numFmtId="0" fontId="2" fillId="0" borderId="1" xfId="0" applyFont="1" applyBorder="1" applyAlignment="1">
      <alignment vertical="center" textRotation="90" wrapText="1"/>
    </xf>
    <xf numFmtId="4" fontId="3" fillId="0" borderId="0" xfId="3" applyNumberFormat="1" applyFont="1"/>
    <xf numFmtId="170" fontId="15" fillId="0" borderId="0" xfId="0" applyNumberFormat="1" applyFont="1"/>
    <xf numFmtId="0" fontId="2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168" fontId="2" fillId="0" borderId="0" xfId="0" applyNumberFormat="1" applyFont="1"/>
    <xf numFmtId="178" fontId="4" fillId="2" borderId="0" xfId="0" applyNumberFormat="1" applyFont="1" applyFill="1"/>
    <xf numFmtId="168" fontId="15" fillId="0" borderId="0" xfId="0" applyNumberFormat="1" applyFont="1"/>
    <xf numFmtId="168" fontId="3" fillId="0" borderId="0" xfId="0" applyNumberFormat="1" applyFont="1"/>
    <xf numFmtId="168" fontId="0" fillId="0" borderId="1" xfId="0" applyNumberFormat="1" applyBorder="1" applyAlignment="1">
      <alignment horizontal="center" vertical="center"/>
    </xf>
    <xf numFmtId="179" fontId="3" fillId="0" borderId="0" xfId="0" applyNumberFormat="1" applyFont="1"/>
    <xf numFmtId="4" fontId="0" fillId="0" borderId="1" xfId="0" applyNumberFormat="1" applyBorder="1" applyAlignment="1">
      <alignment horizontal="left" vertical="center" wrapText="1"/>
    </xf>
    <xf numFmtId="180" fontId="15" fillId="0" borderId="0" xfId="0" applyNumberFormat="1" applyFont="1"/>
    <xf numFmtId="182" fontId="3" fillId="0" borderId="0" xfId="3" applyNumberFormat="1" applyFont="1"/>
    <xf numFmtId="178" fontId="2" fillId="0" borderId="0" xfId="0" applyNumberFormat="1" applyFont="1"/>
    <xf numFmtId="181" fontId="2" fillId="0" borderId="0" xfId="0" applyNumberFormat="1" applyFont="1"/>
    <xf numFmtId="0" fontId="12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top"/>
    </xf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Y70"/>
  <sheetViews>
    <sheetView tabSelected="1" view="pageBreakPreview" topLeftCell="AK1" zoomScale="75" zoomScaleNormal="100" zoomScaleSheetLayoutView="75" workbookViewId="0">
      <selection activeCell="BC65" sqref="BC65"/>
    </sheetView>
  </sheetViews>
  <sheetFormatPr defaultColWidth="9" defaultRowHeight="15.6" outlineLevelCol="1" x14ac:dyDescent="0.3"/>
  <cols>
    <col min="1" max="1" width="10.59765625" style="1" customWidth="1"/>
    <col min="2" max="2" width="39.5" style="1" customWidth="1"/>
    <col min="3" max="3" width="15.19921875" style="2" customWidth="1"/>
    <col min="4" max="4" width="5.5" style="1" customWidth="1"/>
    <col min="5" max="6" width="7.69921875" style="1" customWidth="1"/>
    <col min="7" max="7" width="7.59765625" style="1" customWidth="1" outlineLevel="1"/>
    <col min="8" max="8" width="7.59765625" style="1" hidden="1" customWidth="1"/>
    <col min="9" max="9" width="11.69921875" style="1" hidden="1" customWidth="1"/>
    <col min="10" max="10" width="7.59765625" style="1" hidden="1" customWidth="1"/>
    <col min="11" max="11" width="6.69921875" style="1" hidden="1" customWidth="1" outlineLevel="1"/>
    <col min="12" max="12" width="12.09765625" style="1" hidden="1" customWidth="1" outlineLevel="1"/>
    <col min="13" max="13" width="6" style="1" hidden="1" customWidth="1" outlineLevel="1"/>
    <col min="14" max="14" width="16.69921875" style="1" customWidth="1" outlineLevel="1"/>
    <col min="15" max="15" width="15.3984375" style="1" customWidth="1"/>
    <col min="16" max="16" width="16" style="1" bestFit="1" customWidth="1" outlineLevel="1"/>
    <col min="17" max="17" width="9.8984375" style="1" hidden="1" customWidth="1" outlineLevel="1" collapsed="1"/>
    <col min="18" max="18" width="9.8984375" style="1" customWidth="1" outlineLevel="1"/>
    <col min="19" max="19" width="8.8984375" style="1" customWidth="1" outlineLevel="1"/>
    <col min="20" max="20" width="8.69921875" style="1" hidden="1" customWidth="1" outlineLevel="1" collapsed="1"/>
    <col min="21" max="21" width="7.59765625" style="1" hidden="1" customWidth="1" outlineLevel="1"/>
    <col min="22" max="22" width="8" style="1" hidden="1" customWidth="1" outlineLevel="1"/>
    <col min="23" max="23" width="10.5" style="1" hidden="1" customWidth="1" outlineLevel="1"/>
    <col min="24" max="24" width="6" style="1" hidden="1" customWidth="1" outlineLevel="1"/>
    <col min="25" max="26" width="7" style="1" hidden="1" customWidth="1" outlineLevel="1"/>
    <col min="27" max="27" width="8.59765625" style="1" hidden="1" customWidth="1" outlineLevel="1"/>
    <col min="28" max="28" width="10.69921875" style="1" hidden="1" customWidth="1" outlineLevel="1"/>
    <col min="29" max="29" width="4.69921875" style="1" hidden="1" customWidth="1" outlineLevel="1"/>
    <col min="30" max="30" width="15.59765625" style="1" customWidth="1"/>
    <col min="31" max="31" width="6.5" style="1" customWidth="1"/>
    <col min="32" max="32" width="12.59765625" style="1" customWidth="1"/>
    <col min="33" max="33" width="9.5" style="1" customWidth="1"/>
    <col min="34" max="34" width="8" style="1" customWidth="1"/>
    <col min="35" max="35" width="12.19921875" style="1" customWidth="1" outlineLevel="1"/>
    <col min="36" max="36" width="9" style="1" customWidth="1" outlineLevel="1"/>
    <col min="37" max="37" width="12.19921875" style="1" customWidth="1" outlineLevel="1"/>
    <col min="38" max="38" width="10.19921875" style="1" customWidth="1" outlineLevel="1"/>
    <col min="39" max="39" width="10.8984375" style="1" customWidth="1" outlineLevel="1"/>
    <col min="40" max="40" width="17.3984375" style="1" bestFit="1" customWidth="1"/>
    <col min="41" max="41" width="6.09765625" style="1" customWidth="1"/>
    <col min="42" max="42" width="8.8984375" style="1" customWidth="1"/>
    <col min="43" max="43" width="11.09765625" style="1" customWidth="1"/>
    <col min="44" max="44" width="7.8984375" style="1" customWidth="1"/>
    <col min="45" max="45" width="12.59765625" style="1" customWidth="1" outlineLevel="1"/>
    <col min="46" max="46" width="7.19921875" style="1" customWidth="1" outlineLevel="1"/>
    <col min="47" max="47" width="8.59765625" style="1" customWidth="1" outlineLevel="1"/>
    <col min="48" max="48" width="9.69921875" style="1" customWidth="1" outlineLevel="1"/>
    <col min="49" max="49" width="7.19921875" style="1" customWidth="1" outlineLevel="1"/>
    <col min="50" max="50" width="17.3984375" style="1" bestFit="1" customWidth="1"/>
    <col min="51" max="51" width="7.19921875" style="1" customWidth="1"/>
    <col min="52" max="52" width="8.5" style="1" customWidth="1"/>
    <col min="53" max="53" width="10.59765625" style="1" customWidth="1"/>
    <col min="54" max="54" width="7.19921875" style="1" customWidth="1"/>
    <col min="55" max="55" width="12.19921875" style="1" customWidth="1" outlineLevel="1"/>
    <col min="56" max="56" width="7.19921875" style="1" customWidth="1" outlineLevel="1"/>
    <col min="57" max="57" width="9.3984375" style="1" customWidth="1" outlineLevel="1"/>
    <col min="58" max="58" width="10.69921875" style="1" customWidth="1" outlineLevel="1"/>
    <col min="59" max="59" width="7.19921875" style="1" customWidth="1" outlineLevel="1"/>
    <col min="60" max="60" width="14.8984375" style="4" customWidth="1"/>
    <col min="61" max="61" width="6.09765625" style="4" customWidth="1"/>
    <col min="62" max="62" width="8.5" style="4" customWidth="1"/>
    <col min="63" max="63" width="15" style="4" bestFit="1" customWidth="1"/>
    <col min="64" max="64" width="7.3984375" style="4" customWidth="1"/>
    <col min="65" max="65" width="12.3984375" style="1" customWidth="1" outlineLevel="1"/>
    <col min="66" max="66" width="6.8984375" style="1" customWidth="1" outlineLevel="1"/>
    <col min="67" max="67" width="8.5" style="1" customWidth="1" outlineLevel="1"/>
    <col min="68" max="68" width="10.09765625" style="1" customWidth="1" outlineLevel="1"/>
    <col min="69" max="69" width="8.19921875" style="1" customWidth="1" outlineLevel="1"/>
    <col min="70" max="70" width="22.19921875" style="1" customWidth="1" outlineLevel="1"/>
    <col min="71" max="71" width="16" style="1" bestFit="1" customWidth="1"/>
    <col min="72" max="72" width="10.5" style="1" customWidth="1"/>
    <col min="73" max="73" width="17.59765625" style="1" bestFit="1" customWidth="1"/>
    <col min="74" max="75" width="9" style="1"/>
    <col min="76" max="76" width="14" style="1" bestFit="1" customWidth="1"/>
    <col min="77" max="77" width="11.5" style="1" bestFit="1" customWidth="1"/>
    <col min="78" max="16384" width="9" style="1"/>
  </cols>
  <sheetData>
    <row r="1" spans="1:70" ht="18" x14ac:dyDescent="0.3">
      <c r="AC1" s="3"/>
    </row>
    <row r="2" spans="1:70" ht="18" x14ac:dyDescent="0.35">
      <c r="AC2" s="5"/>
    </row>
    <row r="3" spans="1:70" ht="18" x14ac:dyDescent="0.35">
      <c r="AC3" s="5"/>
    </row>
    <row r="4" spans="1:70" ht="17.399999999999999" x14ac:dyDescent="0.3">
      <c r="A4" s="90" t="s">
        <v>0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</row>
    <row r="5" spans="1:70" ht="17.399999999999999" x14ac:dyDescent="0.3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8" x14ac:dyDescent="0.3">
      <c r="A6" s="95" t="s">
        <v>97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8"/>
      <c r="BI6" s="8"/>
      <c r="BJ6" s="8"/>
      <c r="BK6" s="8"/>
      <c r="BL6" s="8"/>
      <c r="BM6" s="7"/>
      <c r="BN6" s="7"/>
      <c r="BO6" s="7"/>
      <c r="BP6" s="7"/>
      <c r="BQ6" s="7"/>
      <c r="BR6" s="7"/>
    </row>
    <row r="7" spans="1:70" ht="18.75" customHeight="1" x14ac:dyDescent="0.3">
      <c r="A7" s="96" t="s">
        <v>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10"/>
      <c r="BI7" s="10"/>
      <c r="BJ7" s="10"/>
      <c r="BK7" s="10"/>
      <c r="BL7" s="10"/>
      <c r="BM7" s="9"/>
      <c r="BN7" s="9"/>
      <c r="BO7" s="9"/>
      <c r="BP7" s="9"/>
      <c r="BQ7" s="9"/>
      <c r="BR7" s="9"/>
    </row>
    <row r="8" spans="1:70" ht="18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BR8" s="5"/>
    </row>
    <row r="9" spans="1:70" ht="18" x14ac:dyDescent="0.35">
      <c r="A9" s="93" t="s">
        <v>168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2"/>
      <c r="BI9" s="12"/>
      <c r="BJ9" s="12"/>
      <c r="BK9" s="12"/>
      <c r="BL9" s="12"/>
      <c r="BM9" s="11"/>
      <c r="BN9" s="11"/>
      <c r="BO9" s="11"/>
      <c r="BP9" s="11"/>
      <c r="BQ9" s="11"/>
      <c r="BR9" s="11"/>
    </row>
    <row r="10" spans="1:70" ht="17.399999999999999" x14ac:dyDescent="0.3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</row>
    <row r="11" spans="1:70" ht="46.5" customHeight="1" x14ac:dyDescent="0.35">
      <c r="A11" s="83" t="s">
        <v>169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5"/>
      <c r="BI11" s="15"/>
      <c r="BJ11" s="15"/>
      <c r="BK11" s="15"/>
      <c r="BL11" s="15"/>
      <c r="BM11" s="14"/>
      <c r="BN11" s="14"/>
      <c r="BO11" s="14"/>
      <c r="BP11" s="14"/>
      <c r="BQ11" s="14"/>
      <c r="BR11" s="14"/>
    </row>
    <row r="12" spans="1:70" x14ac:dyDescent="0.3">
      <c r="A12" s="91" t="s">
        <v>2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F12" s="60"/>
      <c r="AX12" s="61"/>
      <c r="BH12" s="62"/>
    </row>
    <row r="13" spans="1:70" x14ac:dyDescent="0.3">
      <c r="AD13" s="59"/>
      <c r="AN13" s="60"/>
      <c r="BQ13" s="68"/>
    </row>
    <row r="14" spans="1:70" ht="63.75" customHeight="1" x14ac:dyDescent="0.3">
      <c r="A14" s="85" t="s">
        <v>3</v>
      </c>
      <c r="B14" s="85" t="s">
        <v>4</v>
      </c>
      <c r="C14" s="85" t="s">
        <v>5</v>
      </c>
      <c r="D14" s="92" t="s">
        <v>6</v>
      </c>
      <c r="E14" s="92" t="s">
        <v>7</v>
      </c>
      <c r="F14" s="84" t="s">
        <v>126</v>
      </c>
      <c r="G14" s="85"/>
      <c r="H14" s="85" t="s">
        <v>8</v>
      </c>
      <c r="I14" s="85"/>
      <c r="J14" s="85"/>
      <c r="K14" s="85"/>
      <c r="L14" s="85"/>
      <c r="M14" s="85"/>
      <c r="N14" s="84" t="s">
        <v>127</v>
      </c>
      <c r="O14" s="85" t="s">
        <v>9</v>
      </c>
      <c r="P14" s="85"/>
      <c r="Q14" s="85" t="s">
        <v>10</v>
      </c>
      <c r="R14" s="85"/>
      <c r="S14" s="85"/>
      <c r="T14" s="84" t="s">
        <v>154</v>
      </c>
      <c r="U14" s="85"/>
      <c r="V14" s="85"/>
      <c r="W14" s="85"/>
      <c r="X14" s="85"/>
      <c r="Y14" s="85"/>
      <c r="Z14" s="85"/>
      <c r="AA14" s="85"/>
      <c r="AB14" s="85"/>
      <c r="AC14" s="85"/>
      <c r="AD14" s="85" t="s">
        <v>11</v>
      </c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6" t="s">
        <v>12</v>
      </c>
    </row>
    <row r="15" spans="1:70" ht="85.5" customHeight="1" x14ac:dyDescent="0.3">
      <c r="A15" s="85"/>
      <c r="B15" s="85"/>
      <c r="C15" s="85"/>
      <c r="D15" s="92"/>
      <c r="E15" s="92"/>
      <c r="F15" s="85"/>
      <c r="G15" s="85"/>
      <c r="H15" s="85" t="s">
        <v>13</v>
      </c>
      <c r="I15" s="85"/>
      <c r="J15" s="85"/>
      <c r="K15" s="85" t="s">
        <v>14</v>
      </c>
      <c r="L15" s="85"/>
      <c r="M15" s="85"/>
      <c r="N15" s="85"/>
      <c r="O15" s="85"/>
      <c r="P15" s="85"/>
      <c r="Q15" s="85"/>
      <c r="R15" s="85"/>
      <c r="S15" s="85"/>
      <c r="T15" s="85" t="s">
        <v>15</v>
      </c>
      <c r="U15" s="85"/>
      <c r="V15" s="85"/>
      <c r="W15" s="85"/>
      <c r="X15" s="85"/>
      <c r="Y15" s="84" t="s">
        <v>160</v>
      </c>
      <c r="Z15" s="85"/>
      <c r="AA15" s="85"/>
      <c r="AB15" s="85"/>
      <c r="AC15" s="85"/>
      <c r="AD15" s="84" t="s">
        <v>16</v>
      </c>
      <c r="AE15" s="85"/>
      <c r="AF15" s="85"/>
      <c r="AG15" s="85"/>
      <c r="AH15" s="85"/>
      <c r="AI15" s="84" t="s">
        <v>170</v>
      </c>
      <c r="AJ15" s="85"/>
      <c r="AK15" s="85"/>
      <c r="AL15" s="85"/>
      <c r="AM15" s="85"/>
      <c r="AN15" s="84" t="s">
        <v>155</v>
      </c>
      <c r="AO15" s="85"/>
      <c r="AP15" s="85"/>
      <c r="AQ15" s="85"/>
      <c r="AR15" s="85"/>
      <c r="AS15" s="84" t="s">
        <v>161</v>
      </c>
      <c r="AT15" s="85"/>
      <c r="AU15" s="85"/>
      <c r="AV15" s="85"/>
      <c r="AW15" s="85"/>
      <c r="AX15" s="84" t="s">
        <v>156</v>
      </c>
      <c r="AY15" s="85"/>
      <c r="AZ15" s="85"/>
      <c r="BA15" s="85"/>
      <c r="BB15" s="85"/>
      <c r="BC15" s="84" t="s">
        <v>162</v>
      </c>
      <c r="BD15" s="85"/>
      <c r="BE15" s="85"/>
      <c r="BF15" s="85"/>
      <c r="BG15" s="85"/>
      <c r="BH15" s="89" t="s">
        <v>17</v>
      </c>
      <c r="BI15" s="89"/>
      <c r="BJ15" s="89"/>
      <c r="BK15" s="89"/>
      <c r="BL15" s="89"/>
      <c r="BM15" s="85" t="s">
        <v>18</v>
      </c>
      <c r="BN15" s="85"/>
      <c r="BO15" s="85"/>
      <c r="BP15" s="85"/>
      <c r="BQ15" s="85"/>
      <c r="BR15" s="87"/>
    </row>
    <row r="16" spans="1:70" ht="203.25" customHeight="1" x14ac:dyDescent="0.3">
      <c r="A16" s="85"/>
      <c r="B16" s="85"/>
      <c r="C16" s="85"/>
      <c r="D16" s="92"/>
      <c r="E16" s="92"/>
      <c r="F16" s="32" t="s">
        <v>19</v>
      </c>
      <c r="G16" s="65" t="s">
        <v>14</v>
      </c>
      <c r="H16" s="32" t="s">
        <v>20</v>
      </c>
      <c r="I16" s="32" t="s">
        <v>21</v>
      </c>
      <c r="J16" s="32" t="s">
        <v>22</v>
      </c>
      <c r="K16" s="32" t="s">
        <v>20</v>
      </c>
      <c r="L16" s="32" t="s">
        <v>21</v>
      </c>
      <c r="M16" s="32" t="s">
        <v>22</v>
      </c>
      <c r="N16" s="85"/>
      <c r="O16" s="32" t="s">
        <v>13</v>
      </c>
      <c r="P16" s="32" t="s">
        <v>14</v>
      </c>
      <c r="Q16" s="36" t="s">
        <v>128</v>
      </c>
      <c r="R16" s="36" t="s">
        <v>172</v>
      </c>
      <c r="S16" s="36" t="s">
        <v>171</v>
      </c>
      <c r="T16" s="32" t="s">
        <v>23</v>
      </c>
      <c r="U16" s="32" t="s">
        <v>24</v>
      </c>
      <c r="V16" s="32" t="s">
        <v>25</v>
      </c>
      <c r="W16" s="32" t="s">
        <v>26</v>
      </c>
      <c r="X16" s="32" t="s">
        <v>27</v>
      </c>
      <c r="Y16" s="32" t="s">
        <v>23</v>
      </c>
      <c r="Z16" s="32" t="s">
        <v>24</v>
      </c>
      <c r="AA16" s="32" t="s">
        <v>25</v>
      </c>
      <c r="AB16" s="32" t="s">
        <v>26</v>
      </c>
      <c r="AC16" s="32" t="s">
        <v>27</v>
      </c>
      <c r="AD16" s="32" t="s">
        <v>23</v>
      </c>
      <c r="AE16" s="32" t="s">
        <v>24</v>
      </c>
      <c r="AF16" s="32" t="s">
        <v>25</v>
      </c>
      <c r="AG16" s="32" t="s">
        <v>26</v>
      </c>
      <c r="AH16" s="32" t="s">
        <v>27</v>
      </c>
      <c r="AI16" s="32" t="s">
        <v>23</v>
      </c>
      <c r="AJ16" s="32" t="s">
        <v>24</v>
      </c>
      <c r="AK16" s="32" t="s">
        <v>25</v>
      </c>
      <c r="AL16" s="32" t="s">
        <v>26</v>
      </c>
      <c r="AM16" s="32" t="s">
        <v>27</v>
      </c>
      <c r="AN16" s="32" t="s">
        <v>23</v>
      </c>
      <c r="AO16" s="32" t="s">
        <v>24</v>
      </c>
      <c r="AP16" s="32" t="s">
        <v>25</v>
      </c>
      <c r="AQ16" s="32" t="s">
        <v>26</v>
      </c>
      <c r="AR16" s="32" t="s">
        <v>27</v>
      </c>
      <c r="AS16" s="32" t="s">
        <v>23</v>
      </c>
      <c r="AT16" s="32" t="s">
        <v>24</v>
      </c>
      <c r="AU16" s="32" t="s">
        <v>25</v>
      </c>
      <c r="AV16" s="32" t="s">
        <v>26</v>
      </c>
      <c r="AW16" s="32" t="s">
        <v>27</v>
      </c>
      <c r="AX16" s="32" t="s">
        <v>23</v>
      </c>
      <c r="AY16" s="32" t="s">
        <v>24</v>
      </c>
      <c r="AZ16" s="32" t="s">
        <v>25</v>
      </c>
      <c r="BA16" s="32" t="s">
        <v>26</v>
      </c>
      <c r="BB16" s="32" t="s">
        <v>27</v>
      </c>
      <c r="BC16" s="32" t="s">
        <v>23</v>
      </c>
      <c r="BD16" s="32" t="s">
        <v>24</v>
      </c>
      <c r="BE16" s="32" t="s">
        <v>25</v>
      </c>
      <c r="BF16" s="32" t="s">
        <v>26</v>
      </c>
      <c r="BG16" s="32" t="s">
        <v>27</v>
      </c>
      <c r="BH16" s="16" t="s">
        <v>23</v>
      </c>
      <c r="BI16" s="16" t="s">
        <v>24</v>
      </c>
      <c r="BJ16" s="16" t="s">
        <v>25</v>
      </c>
      <c r="BK16" s="16" t="s">
        <v>26</v>
      </c>
      <c r="BL16" s="16" t="s">
        <v>27</v>
      </c>
      <c r="BM16" s="32" t="s">
        <v>23</v>
      </c>
      <c r="BN16" s="32" t="s">
        <v>24</v>
      </c>
      <c r="BO16" s="32" t="s">
        <v>25</v>
      </c>
      <c r="BP16" s="32" t="s">
        <v>26</v>
      </c>
      <c r="BQ16" s="32" t="s">
        <v>27</v>
      </c>
      <c r="BR16" s="88"/>
    </row>
    <row r="17" spans="1:77" ht="19.5" customHeight="1" x14ac:dyDescent="0.3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v>15</v>
      </c>
      <c r="P17" s="31">
        <v>16</v>
      </c>
      <c r="Q17" s="31">
        <v>17</v>
      </c>
      <c r="R17" s="31">
        <v>18</v>
      </c>
      <c r="S17" s="31">
        <v>19</v>
      </c>
      <c r="T17" s="31">
        <v>20</v>
      </c>
      <c r="U17" s="31">
        <v>21</v>
      </c>
      <c r="V17" s="31">
        <v>22</v>
      </c>
      <c r="W17" s="31">
        <v>23</v>
      </c>
      <c r="X17" s="31">
        <v>24</v>
      </c>
      <c r="Y17" s="31">
        <v>25</v>
      </c>
      <c r="Z17" s="31">
        <v>26</v>
      </c>
      <c r="AA17" s="31">
        <v>27</v>
      </c>
      <c r="AB17" s="31">
        <v>28</v>
      </c>
      <c r="AC17" s="31">
        <v>29</v>
      </c>
      <c r="AD17" s="17" t="s">
        <v>28</v>
      </c>
      <c r="AE17" s="17" t="s">
        <v>29</v>
      </c>
      <c r="AF17" s="17" t="s">
        <v>30</v>
      </c>
      <c r="AG17" s="17" t="s">
        <v>31</v>
      </c>
      <c r="AH17" s="17" t="s">
        <v>32</v>
      </c>
      <c r="AI17" s="17" t="s">
        <v>33</v>
      </c>
      <c r="AJ17" s="17" t="s">
        <v>34</v>
      </c>
      <c r="AK17" s="17" t="s">
        <v>35</v>
      </c>
      <c r="AL17" s="17" t="s">
        <v>36</v>
      </c>
      <c r="AM17" s="17" t="s">
        <v>37</v>
      </c>
      <c r="AN17" s="17" t="s">
        <v>38</v>
      </c>
      <c r="AO17" s="17" t="s">
        <v>39</v>
      </c>
      <c r="AP17" s="17" t="s">
        <v>40</v>
      </c>
      <c r="AQ17" s="17" t="s">
        <v>41</v>
      </c>
      <c r="AR17" s="17" t="s">
        <v>42</v>
      </c>
      <c r="AS17" s="17" t="s">
        <v>43</v>
      </c>
      <c r="AT17" s="17" t="s">
        <v>44</v>
      </c>
      <c r="AU17" s="17" t="s">
        <v>45</v>
      </c>
      <c r="AV17" s="17" t="s">
        <v>46</v>
      </c>
      <c r="AW17" s="17" t="s">
        <v>47</v>
      </c>
      <c r="AX17" s="17" t="s">
        <v>48</v>
      </c>
      <c r="AY17" s="17" t="s">
        <v>49</v>
      </c>
      <c r="AZ17" s="17" t="s">
        <v>50</v>
      </c>
      <c r="BA17" s="17" t="s">
        <v>51</v>
      </c>
      <c r="BB17" s="17" t="s">
        <v>52</v>
      </c>
      <c r="BC17" s="17" t="s">
        <v>53</v>
      </c>
      <c r="BD17" s="17" t="s">
        <v>54</v>
      </c>
      <c r="BE17" s="17" t="s">
        <v>55</v>
      </c>
      <c r="BF17" s="17" t="s">
        <v>56</v>
      </c>
      <c r="BG17" s="17" t="s">
        <v>57</v>
      </c>
      <c r="BH17" s="18">
        <v>31</v>
      </c>
      <c r="BI17" s="18">
        <v>32</v>
      </c>
      <c r="BJ17" s="18">
        <v>33</v>
      </c>
      <c r="BK17" s="18">
        <v>34</v>
      </c>
      <c r="BL17" s="18">
        <v>35</v>
      </c>
      <c r="BM17" s="31">
        <v>36</v>
      </c>
      <c r="BN17" s="31">
        <v>37</v>
      </c>
      <c r="BO17" s="31">
        <v>38</v>
      </c>
      <c r="BP17" s="31">
        <v>39</v>
      </c>
      <c r="BQ17" s="31">
        <v>40</v>
      </c>
      <c r="BR17" s="30">
        <v>41</v>
      </c>
    </row>
    <row r="18" spans="1:77" s="22" customFormat="1" x14ac:dyDescent="0.3">
      <c r="A18" s="19" t="s">
        <v>58</v>
      </c>
      <c r="B18" s="20" t="s">
        <v>59</v>
      </c>
      <c r="C18" s="21" t="s">
        <v>99</v>
      </c>
      <c r="D18" s="37" t="s">
        <v>100</v>
      </c>
      <c r="E18" s="37" t="s">
        <v>100</v>
      </c>
      <c r="F18" s="37" t="s">
        <v>100</v>
      </c>
      <c r="G18" s="42" t="s">
        <v>100</v>
      </c>
      <c r="H18" s="38" t="s">
        <v>100</v>
      </c>
      <c r="I18" s="38" t="s">
        <v>100</v>
      </c>
      <c r="J18" s="38" t="s">
        <v>100</v>
      </c>
      <c r="K18" s="38" t="s">
        <v>100</v>
      </c>
      <c r="L18" s="38" t="s">
        <v>100</v>
      </c>
      <c r="M18" s="38" t="s">
        <v>100</v>
      </c>
      <c r="N18" s="38" t="s">
        <v>100</v>
      </c>
      <c r="O18" s="46">
        <f>O19+O20+O21+O22+O23</f>
        <v>150.24009800353599</v>
      </c>
      <c r="P18" s="46">
        <f>P19+P20+P21+P22+P23</f>
        <v>574.35588008000002</v>
      </c>
      <c r="Q18" s="38" t="s">
        <v>100</v>
      </c>
      <c r="R18" s="44">
        <f>O18</f>
        <v>150.24009800353599</v>
      </c>
      <c r="S18" s="44">
        <f>P18</f>
        <v>574.35588008000002</v>
      </c>
      <c r="T18" s="38" t="s">
        <v>100</v>
      </c>
      <c r="U18" s="38" t="s">
        <v>100</v>
      </c>
      <c r="V18" s="38" t="s">
        <v>100</v>
      </c>
      <c r="W18" s="38" t="s">
        <v>100</v>
      </c>
      <c r="X18" s="38" t="s">
        <v>100</v>
      </c>
      <c r="Y18" s="38" t="s">
        <v>100</v>
      </c>
      <c r="Z18" s="38" t="s">
        <v>100</v>
      </c>
      <c r="AA18" s="38" t="s">
        <v>100</v>
      </c>
      <c r="AB18" s="38" t="s">
        <v>100</v>
      </c>
      <c r="AC18" s="38" t="s">
        <v>100</v>
      </c>
      <c r="AD18" s="44">
        <f>AD19+AD20+AD21+AD22+AD23</f>
        <v>50.996659359999995</v>
      </c>
      <c r="AE18" s="44">
        <f t="shared" ref="AE18:AH18" si="0">AE19+AE20+AE21+AE22+AE23</f>
        <v>0</v>
      </c>
      <c r="AF18" s="44">
        <f t="shared" si="0"/>
        <v>0</v>
      </c>
      <c r="AG18" s="46">
        <f t="shared" si="0"/>
        <v>50.172422669999996</v>
      </c>
      <c r="AH18" s="46">
        <f t="shared" si="0"/>
        <v>0.82423668999999999</v>
      </c>
      <c r="AI18" s="44">
        <f>AI19+AI20+AI21+AI22+AI23</f>
        <v>51.592371059999998</v>
      </c>
      <c r="AJ18" s="44">
        <f t="shared" ref="AJ18:AM18" si="1">AJ19+AJ20+AJ21+AJ22+AJ23</f>
        <v>0</v>
      </c>
      <c r="AK18" s="44">
        <f t="shared" si="1"/>
        <v>0</v>
      </c>
      <c r="AL18" s="46">
        <f t="shared" si="1"/>
        <v>50.235602839999999</v>
      </c>
      <c r="AM18" s="46">
        <f t="shared" si="1"/>
        <v>1.35676822</v>
      </c>
      <c r="AN18" s="44">
        <f>AN19+AN20+AN21+AN22+AN23</f>
        <v>80.653374979999995</v>
      </c>
      <c r="AO18" s="44">
        <f t="shared" ref="AO18:AR18" si="2">AO19+AO20+AO21+AO22+AO23</f>
        <v>0</v>
      </c>
      <c r="AP18" s="46">
        <f t="shared" si="2"/>
        <v>0</v>
      </c>
      <c r="AQ18" s="46">
        <f t="shared" si="2"/>
        <v>77.759680039999992</v>
      </c>
      <c r="AR18" s="46">
        <f t="shared" si="2"/>
        <v>2.89369494</v>
      </c>
      <c r="AS18" s="44">
        <f>AS19+AS20+AS21+AS22+AS23</f>
        <v>80.260554740000003</v>
      </c>
      <c r="AT18" s="44">
        <f t="shared" ref="AT18:AW18" si="3">AT19+AT20+AT21+AT22+AT23</f>
        <v>0</v>
      </c>
      <c r="AU18" s="46">
        <f t="shared" si="3"/>
        <v>0</v>
      </c>
      <c r="AV18" s="46">
        <f t="shared" si="3"/>
        <v>77.409562510000001</v>
      </c>
      <c r="AW18" s="46">
        <f t="shared" si="3"/>
        <v>2.8509922300000001</v>
      </c>
      <c r="AX18" s="46">
        <f>AX19+AX20+AX21+AX22+AX23</f>
        <v>18.590063663536</v>
      </c>
      <c r="AY18" s="46">
        <f t="shared" ref="AY18:BB18" si="4">AY19+AY20+AY21+AY22+AY23</f>
        <v>0</v>
      </c>
      <c r="AZ18" s="46">
        <f t="shared" si="4"/>
        <v>0</v>
      </c>
      <c r="BA18" s="46">
        <f t="shared" si="4"/>
        <v>18.550742583536</v>
      </c>
      <c r="BB18" s="46">
        <f t="shared" si="4"/>
        <v>3.9321080000000001E-2</v>
      </c>
      <c r="BC18" s="46">
        <f>BC19+BC20+BC21+BC22+BC23</f>
        <v>442.50295428000004</v>
      </c>
      <c r="BD18" s="46">
        <f t="shared" ref="BD18:BG18" si="5">BD19+BD20+BD21+BD22+BD23</f>
        <v>0</v>
      </c>
      <c r="BE18" s="46">
        <f t="shared" si="5"/>
        <v>0</v>
      </c>
      <c r="BF18" s="46">
        <f t="shared" si="5"/>
        <v>442.42093049000005</v>
      </c>
      <c r="BG18" s="46">
        <f t="shared" si="5"/>
        <v>8.2023789999999999E-2</v>
      </c>
      <c r="BH18" s="46">
        <f>AD18+AN18+AX18</f>
        <v>150.24009800353599</v>
      </c>
      <c r="BI18" s="46">
        <f t="shared" ref="BI18:BL18" si="6">AE18+AO18+AY18</f>
        <v>0</v>
      </c>
      <c r="BJ18" s="44">
        <f t="shared" si="6"/>
        <v>0</v>
      </c>
      <c r="BK18" s="44">
        <f t="shared" si="6"/>
        <v>146.48284529353597</v>
      </c>
      <c r="BL18" s="44">
        <f t="shared" si="6"/>
        <v>3.7572527099999999</v>
      </c>
      <c r="BM18" s="44">
        <f>AI18+AS18+BC18</f>
        <v>574.35588008000002</v>
      </c>
      <c r="BN18" s="44">
        <f t="shared" ref="BN18:BN26" si="7">AJ18+AT18+BD18</f>
        <v>0</v>
      </c>
      <c r="BO18" s="46">
        <f t="shared" ref="BO18:BO26" si="8">AK18+AU18+BE18</f>
        <v>0</v>
      </c>
      <c r="BP18" s="46">
        <f t="shared" ref="BP18:BP26" si="9">AL18+AV18+BF18</f>
        <v>570.06609584</v>
      </c>
      <c r="BQ18" s="46">
        <f t="shared" ref="BQ18:BQ26" si="10">AM18+AW18+BG18</f>
        <v>4.2897842400000004</v>
      </c>
      <c r="BR18" s="69" t="s">
        <v>100</v>
      </c>
      <c r="BS18" s="55">
        <f t="shared" ref="BS18:BS60" si="11">BH18-R18</f>
        <v>0</v>
      </c>
      <c r="BT18" s="51"/>
      <c r="BU18" s="48"/>
      <c r="BV18" s="63">
        <f>BM18-P18</f>
        <v>0</v>
      </c>
      <c r="BX18" s="73"/>
      <c r="BY18" s="64"/>
    </row>
    <row r="19" spans="1:77" x14ac:dyDescent="0.3">
      <c r="A19" s="23" t="s">
        <v>60</v>
      </c>
      <c r="B19" s="24" t="s">
        <v>61</v>
      </c>
      <c r="C19" s="33" t="s">
        <v>99</v>
      </c>
      <c r="D19" s="39" t="s">
        <v>100</v>
      </c>
      <c r="E19" s="39" t="s">
        <v>100</v>
      </c>
      <c r="F19" s="39" t="s">
        <v>100</v>
      </c>
      <c r="G19" s="39" t="s">
        <v>100</v>
      </c>
      <c r="H19" s="40" t="s">
        <v>100</v>
      </c>
      <c r="I19" s="40" t="s">
        <v>100</v>
      </c>
      <c r="J19" s="40" t="s">
        <v>100</v>
      </c>
      <c r="K19" s="40" t="s">
        <v>100</v>
      </c>
      <c r="L19" s="40" t="s">
        <v>100</v>
      </c>
      <c r="M19" s="40" t="s">
        <v>100</v>
      </c>
      <c r="N19" s="40" t="s">
        <v>100</v>
      </c>
      <c r="O19" s="45">
        <f>O25</f>
        <v>25.773189373535999</v>
      </c>
      <c r="P19" s="45">
        <f>P25</f>
        <v>25.079140169999999</v>
      </c>
      <c r="Q19" s="40" t="s">
        <v>100</v>
      </c>
      <c r="R19" s="76">
        <f>O19</f>
        <v>25.773189373535999</v>
      </c>
      <c r="S19" s="76">
        <f>P19</f>
        <v>25.079140169999999</v>
      </c>
      <c r="T19" s="40" t="s">
        <v>100</v>
      </c>
      <c r="U19" s="40" t="s">
        <v>100</v>
      </c>
      <c r="V19" s="40" t="s">
        <v>100</v>
      </c>
      <c r="W19" s="40" t="s">
        <v>100</v>
      </c>
      <c r="X19" s="40" t="s">
        <v>100</v>
      </c>
      <c r="Y19" s="40" t="s">
        <v>100</v>
      </c>
      <c r="Z19" s="40" t="s">
        <v>100</v>
      </c>
      <c r="AA19" s="40" t="s">
        <v>100</v>
      </c>
      <c r="AB19" s="40" t="s">
        <v>100</v>
      </c>
      <c r="AC19" s="40" t="s">
        <v>100</v>
      </c>
      <c r="AD19" s="45">
        <f>AD25</f>
        <v>10.26628799</v>
      </c>
      <c r="AE19" s="45">
        <f t="shared" ref="AE19:AH19" si="12">AE25</f>
        <v>0</v>
      </c>
      <c r="AF19" s="45">
        <f t="shared" si="12"/>
        <v>0</v>
      </c>
      <c r="AG19" s="45">
        <f t="shared" si="12"/>
        <v>9.4420512999999993</v>
      </c>
      <c r="AH19" s="45">
        <f t="shared" si="12"/>
        <v>0.82423668999999999</v>
      </c>
      <c r="AI19" s="45">
        <f>AI25</f>
        <v>10.296534769999999</v>
      </c>
      <c r="AJ19" s="45">
        <f t="shared" ref="AJ19:AM19" si="13">AJ25</f>
        <v>0</v>
      </c>
      <c r="AK19" s="45">
        <f t="shared" si="13"/>
        <v>0</v>
      </c>
      <c r="AL19" s="45">
        <f t="shared" si="13"/>
        <v>8.9397665499999999</v>
      </c>
      <c r="AM19" s="45">
        <f t="shared" si="13"/>
        <v>1.35676822</v>
      </c>
      <c r="AN19" s="45">
        <f>AN25</f>
        <v>7.8407444799999997</v>
      </c>
      <c r="AO19" s="45">
        <f t="shared" ref="AO19:AR19" si="14">AO25</f>
        <v>0</v>
      </c>
      <c r="AP19" s="45">
        <f t="shared" si="14"/>
        <v>0</v>
      </c>
      <c r="AQ19" s="45">
        <f t="shared" si="14"/>
        <v>4.9470495400000001</v>
      </c>
      <c r="AR19" s="45">
        <f t="shared" si="14"/>
        <v>2.89369494</v>
      </c>
      <c r="AS19" s="45">
        <f>AS25</f>
        <v>10.936743739999999</v>
      </c>
      <c r="AT19" s="45">
        <f t="shared" ref="AT19:AW19" si="15">AT25</f>
        <v>0</v>
      </c>
      <c r="AU19" s="45">
        <f t="shared" si="15"/>
        <v>0</v>
      </c>
      <c r="AV19" s="45">
        <f t="shared" si="15"/>
        <v>8.0857515099999997</v>
      </c>
      <c r="AW19" s="45">
        <f t="shared" si="15"/>
        <v>2.8509922300000001</v>
      </c>
      <c r="AX19" s="45">
        <f>AX25</f>
        <v>7.6661569035359998</v>
      </c>
      <c r="AY19" s="45">
        <f t="shared" ref="AY19:BB19" si="16">AY25</f>
        <v>0</v>
      </c>
      <c r="AZ19" s="45">
        <f t="shared" si="16"/>
        <v>0</v>
      </c>
      <c r="BA19" s="45">
        <f t="shared" si="16"/>
        <v>7.6268358235359992</v>
      </c>
      <c r="BB19" s="45">
        <f t="shared" si="16"/>
        <v>3.9321080000000001E-2</v>
      </c>
      <c r="BC19" s="45">
        <f>BC25</f>
        <v>3.8458616599999993</v>
      </c>
      <c r="BD19" s="45">
        <f t="shared" ref="BD19:BG19" si="17">BD25</f>
        <v>0</v>
      </c>
      <c r="BE19" s="45">
        <f t="shared" si="17"/>
        <v>0</v>
      </c>
      <c r="BF19" s="45">
        <f t="shared" si="17"/>
        <v>3.7638378699999993</v>
      </c>
      <c r="BG19" s="45">
        <f t="shared" si="17"/>
        <v>8.2023789999999999E-2</v>
      </c>
      <c r="BH19" s="45">
        <f t="shared" ref="BH19:BH61" si="18">AD19+AN19+AX19</f>
        <v>25.773189373535999</v>
      </c>
      <c r="BI19" s="45">
        <f t="shared" ref="BI19:BI61" si="19">AE19+AO19+AY19</f>
        <v>0</v>
      </c>
      <c r="BJ19" s="45">
        <f t="shared" ref="BJ19:BJ61" si="20">AF19+AP19+AZ19</f>
        <v>0</v>
      </c>
      <c r="BK19" s="45">
        <f t="shared" ref="BK19:BK61" si="21">AG19+AQ19+BA19</f>
        <v>22.015936663535999</v>
      </c>
      <c r="BL19" s="45">
        <f t="shared" ref="BL19:BL61" si="22">AH19+AR19+BB19</f>
        <v>3.7572527099999999</v>
      </c>
      <c r="BM19" s="45">
        <f t="shared" ref="BM19:BM26" si="23">AI19+AS19+BC19</f>
        <v>25.079140169999999</v>
      </c>
      <c r="BN19" s="45">
        <f t="shared" si="7"/>
        <v>0</v>
      </c>
      <c r="BO19" s="45">
        <f t="shared" si="8"/>
        <v>0</v>
      </c>
      <c r="BP19" s="45">
        <f t="shared" si="9"/>
        <v>20.789355929999999</v>
      </c>
      <c r="BQ19" s="45">
        <f t="shared" si="10"/>
        <v>4.2897842400000004</v>
      </c>
      <c r="BR19" s="40" t="s">
        <v>100</v>
      </c>
      <c r="BS19" s="55">
        <f t="shared" si="11"/>
        <v>0</v>
      </c>
      <c r="BV19" s="63">
        <f t="shared" ref="BV19:BV61" si="24">BM19-P19</f>
        <v>0</v>
      </c>
    </row>
    <row r="20" spans="1:77" ht="31.2" x14ac:dyDescent="0.3">
      <c r="A20" s="23" t="s">
        <v>62</v>
      </c>
      <c r="B20" s="24" t="s">
        <v>63</v>
      </c>
      <c r="C20" s="33" t="s">
        <v>99</v>
      </c>
      <c r="D20" s="39" t="s">
        <v>100</v>
      </c>
      <c r="E20" s="39" t="s">
        <v>100</v>
      </c>
      <c r="F20" s="39" t="s">
        <v>100</v>
      </c>
      <c r="G20" s="39" t="s">
        <v>100</v>
      </c>
      <c r="H20" s="40" t="s">
        <v>100</v>
      </c>
      <c r="I20" s="40" t="s">
        <v>100</v>
      </c>
      <c r="J20" s="40" t="s">
        <v>100</v>
      </c>
      <c r="K20" s="40" t="s">
        <v>100</v>
      </c>
      <c r="L20" s="40" t="s">
        <v>100</v>
      </c>
      <c r="M20" s="40" t="s">
        <v>100</v>
      </c>
      <c r="N20" s="40" t="s">
        <v>100</v>
      </c>
      <c r="O20" s="45">
        <f>O44</f>
        <v>0</v>
      </c>
      <c r="P20" s="45">
        <f>P44</f>
        <v>0</v>
      </c>
      <c r="Q20" s="40" t="s">
        <v>100</v>
      </c>
      <c r="R20" s="76">
        <f t="shared" ref="R20:S61" si="25">O20</f>
        <v>0</v>
      </c>
      <c r="S20" s="76">
        <f t="shared" si="25"/>
        <v>0</v>
      </c>
      <c r="T20" s="40" t="s">
        <v>100</v>
      </c>
      <c r="U20" s="40" t="s">
        <v>100</v>
      </c>
      <c r="V20" s="40" t="s">
        <v>100</v>
      </c>
      <c r="W20" s="40" t="s">
        <v>100</v>
      </c>
      <c r="X20" s="40" t="s">
        <v>100</v>
      </c>
      <c r="Y20" s="40" t="s">
        <v>100</v>
      </c>
      <c r="Z20" s="40" t="s">
        <v>100</v>
      </c>
      <c r="AA20" s="40" t="s">
        <v>100</v>
      </c>
      <c r="AB20" s="40" t="s">
        <v>100</v>
      </c>
      <c r="AC20" s="40" t="s">
        <v>100</v>
      </c>
      <c r="AD20" s="45">
        <f>AD44</f>
        <v>0</v>
      </c>
      <c r="AE20" s="45">
        <f t="shared" ref="AE20:AH20" si="26">AE44</f>
        <v>0</v>
      </c>
      <c r="AF20" s="45">
        <f t="shared" si="26"/>
        <v>0</v>
      </c>
      <c r="AG20" s="45">
        <f t="shared" si="26"/>
        <v>0</v>
      </c>
      <c r="AH20" s="45">
        <f t="shared" si="26"/>
        <v>0</v>
      </c>
      <c r="AI20" s="45">
        <f>AI44</f>
        <v>0</v>
      </c>
      <c r="AJ20" s="45">
        <f t="shared" ref="AJ20:AM20" si="27">AJ44</f>
        <v>0</v>
      </c>
      <c r="AK20" s="45">
        <f t="shared" si="27"/>
        <v>0</v>
      </c>
      <c r="AL20" s="45">
        <f t="shared" si="27"/>
        <v>0</v>
      </c>
      <c r="AM20" s="45">
        <f t="shared" si="27"/>
        <v>0</v>
      </c>
      <c r="AN20" s="45">
        <f>AN44</f>
        <v>0</v>
      </c>
      <c r="AO20" s="45">
        <f t="shared" ref="AO20:AR20" si="28">AO44</f>
        <v>0</v>
      </c>
      <c r="AP20" s="45">
        <f t="shared" si="28"/>
        <v>0</v>
      </c>
      <c r="AQ20" s="45">
        <f t="shared" si="28"/>
        <v>0</v>
      </c>
      <c r="AR20" s="45">
        <f t="shared" si="28"/>
        <v>0</v>
      </c>
      <c r="AS20" s="45">
        <f>AS44</f>
        <v>0</v>
      </c>
      <c r="AT20" s="45">
        <f t="shared" ref="AT20:AW20" si="29">AT44</f>
        <v>0</v>
      </c>
      <c r="AU20" s="45">
        <f t="shared" si="29"/>
        <v>0</v>
      </c>
      <c r="AV20" s="45">
        <f t="shared" si="29"/>
        <v>0</v>
      </c>
      <c r="AW20" s="45">
        <f t="shared" si="29"/>
        <v>0</v>
      </c>
      <c r="AX20" s="45">
        <f>AX44</f>
        <v>0</v>
      </c>
      <c r="AY20" s="45">
        <f t="shared" ref="AY20:BB20" si="30">AY44</f>
        <v>0</v>
      </c>
      <c r="AZ20" s="45">
        <f t="shared" si="30"/>
        <v>0</v>
      </c>
      <c r="BA20" s="45">
        <f t="shared" si="30"/>
        <v>0</v>
      </c>
      <c r="BB20" s="45">
        <f t="shared" si="30"/>
        <v>0</v>
      </c>
      <c r="BC20" s="45">
        <f>BC44</f>
        <v>0</v>
      </c>
      <c r="BD20" s="45">
        <f t="shared" ref="BD20:BG20" si="31">BD44</f>
        <v>0</v>
      </c>
      <c r="BE20" s="45">
        <f t="shared" si="31"/>
        <v>0</v>
      </c>
      <c r="BF20" s="45">
        <f t="shared" si="31"/>
        <v>0</v>
      </c>
      <c r="BG20" s="45">
        <f t="shared" si="31"/>
        <v>0</v>
      </c>
      <c r="BH20" s="45">
        <f t="shared" si="18"/>
        <v>0</v>
      </c>
      <c r="BI20" s="45">
        <f t="shared" si="19"/>
        <v>0</v>
      </c>
      <c r="BJ20" s="45">
        <f t="shared" si="20"/>
        <v>0</v>
      </c>
      <c r="BK20" s="45">
        <f t="shared" si="21"/>
        <v>0</v>
      </c>
      <c r="BL20" s="45">
        <f t="shared" si="22"/>
        <v>0</v>
      </c>
      <c r="BM20" s="45">
        <f t="shared" si="23"/>
        <v>0</v>
      </c>
      <c r="BN20" s="45">
        <f t="shared" si="7"/>
        <v>0</v>
      </c>
      <c r="BO20" s="45">
        <f t="shared" si="8"/>
        <v>0</v>
      </c>
      <c r="BP20" s="45">
        <f t="shared" si="9"/>
        <v>0</v>
      </c>
      <c r="BQ20" s="45">
        <f t="shared" si="10"/>
        <v>0</v>
      </c>
      <c r="BR20" s="40" t="s">
        <v>100</v>
      </c>
      <c r="BS20" s="55">
        <f t="shared" si="11"/>
        <v>0</v>
      </c>
      <c r="BU20" s="82"/>
      <c r="BV20" s="63">
        <f t="shared" si="24"/>
        <v>0</v>
      </c>
    </row>
    <row r="21" spans="1:77" ht="31.2" x14ac:dyDescent="0.3">
      <c r="A21" s="23" t="s">
        <v>64</v>
      </c>
      <c r="B21" s="24" t="s">
        <v>65</v>
      </c>
      <c r="C21" s="33" t="s">
        <v>99</v>
      </c>
      <c r="D21" s="39" t="s">
        <v>100</v>
      </c>
      <c r="E21" s="39" t="s">
        <v>100</v>
      </c>
      <c r="F21" s="39" t="s">
        <v>100</v>
      </c>
      <c r="G21" s="39" t="s">
        <v>100</v>
      </c>
      <c r="H21" s="40" t="s">
        <v>100</v>
      </c>
      <c r="I21" s="40" t="s">
        <v>100</v>
      </c>
      <c r="J21" s="40" t="s">
        <v>100</v>
      </c>
      <c r="K21" s="40" t="s">
        <v>100</v>
      </c>
      <c r="L21" s="40" t="s">
        <v>100</v>
      </c>
      <c r="M21" s="40" t="s">
        <v>100</v>
      </c>
      <c r="N21" s="40" t="s">
        <v>100</v>
      </c>
      <c r="O21" s="45">
        <f>O45</f>
        <v>23.979565280000003</v>
      </c>
      <c r="P21" s="45">
        <f>P45</f>
        <v>24.08644378</v>
      </c>
      <c r="Q21" s="40" t="s">
        <v>100</v>
      </c>
      <c r="R21" s="76">
        <f t="shared" si="25"/>
        <v>23.979565280000003</v>
      </c>
      <c r="S21" s="76">
        <f t="shared" si="25"/>
        <v>24.08644378</v>
      </c>
      <c r="T21" s="40" t="s">
        <v>100</v>
      </c>
      <c r="U21" s="40" t="s">
        <v>100</v>
      </c>
      <c r="V21" s="40" t="s">
        <v>100</v>
      </c>
      <c r="W21" s="40" t="s">
        <v>100</v>
      </c>
      <c r="X21" s="40" t="s">
        <v>100</v>
      </c>
      <c r="Y21" s="40" t="s">
        <v>100</v>
      </c>
      <c r="Z21" s="40" t="s">
        <v>100</v>
      </c>
      <c r="AA21" s="40" t="s">
        <v>100</v>
      </c>
      <c r="AB21" s="40" t="s">
        <v>100</v>
      </c>
      <c r="AC21" s="40" t="s">
        <v>100</v>
      </c>
      <c r="AD21" s="45">
        <f>AD45</f>
        <v>2.6815780199999999</v>
      </c>
      <c r="AE21" s="45">
        <f t="shared" ref="AE21:AH21" si="32">AE45</f>
        <v>0</v>
      </c>
      <c r="AF21" s="45">
        <f t="shared" si="32"/>
        <v>0</v>
      </c>
      <c r="AG21" s="45">
        <f t="shared" si="32"/>
        <v>2.6815780199999999</v>
      </c>
      <c r="AH21" s="45">
        <f t="shared" si="32"/>
        <v>0</v>
      </c>
      <c r="AI21" s="45">
        <f>AI45</f>
        <v>2.6815780199999999</v>
      </c>
      <c r="AJ21" s="45">
        <f t="shared" ref="AJ21:AM21" si="33">AJ45</f>
        <v>0</v>
      </c>
      <c r="AK21" s="45">
        <f t="shared" si="33"/>
        <v>0</v>
      </c>
      <c r="AL21" s="45">
        <f t="shared" si="33"/>
        <v>2.6815780199999999</v>
      </c>
      <c r="AM21" s="45">
        <f t="shared" si="33"/>
        <v>0</v>
      </c>
      <c r="AN21" s="45">
        <f>AN45</f>
        <v>10.3740805</v>
      </c>
      <c r="AO21" s="45">
        <f t="shared" ref="AO21:AR21" si="34">AO45</f>
        <v>0</v>
      </c>
      <c r="AP21" s="45">
        <f t="shared" si="34"/>
        <v>0</v>
      </c>
      <c r="AQ21" s="45">
        <f t="shared" si="34"/>
        <v>10.3740805</v>
      </c>
      <c r="AR21" s="45">
        <f t="shared" si="34"/>
        <v>0</v>
      </c>
      <c r="AS21" s="45">
        <f>AS45</f>
        <v>6.8833250000000001</v>
      </c>
      <c r="AT21" s="45">
        <f t="shared" ref="AT21:AW21" si="35">AT45</f>
        <v>0</v>
      </c>
      <c r="AU21" s="45">
        <f t="shared" si="35"/>
        <v>0</v>
      </c>
      <c r="AV21" s="45">
        <f t="shared" si="35"/>
        <v>6.8833250000000001</v>
      </c>
      <c r="AW21" s="45">
        <f t="shared" si="35"/>
        <v>0</v>
      </c>
      <c r="AX21" s="45">
        <f>AX45</f>
        <v>10.923906760000001</v>
      </c>
      <c r="AY21" s="45">
        <f t="shared" ref="AY21:BB21" si="36">AY45</f>
        <v>0</v>
      </c>
      <c r="AZ21" s="45">
        <f t="shared" si="36"/>
        <v>0</v>
      </c>
      <c r="BA21" s="45">
        <f t="shared" si="36"/>
        <v>10.923906760000001</v>
      </c>
      <c r="BB21" s="45">
        <f t="shared" si="36"/>
        <v>0</v>
      </c>
      <c r="BC21" s="45">
        <f>BC45</f>
        <v>14.521540760000001</v>
      </c>
      <c r="BD21" s="45">
        <f t="shared" ref="BD21:BG21" si="37">BD45</f>
        <v>0</v>
      </c>
      <c r="BE21" s="45">
        <f t="shared" si="37"/>
        <v>0</v>
      </c>
      <c r="BF21" s="45">
        <f t="shared" si="37"/>
        <v>14.521540760000001</v>
      </c>
      <c r="BG21" s="45">
        <f t="shared" si="37"/>
        <v>0</v>
      </c>
      <c r="BH21" s="45">
        <f t="shared" si="18"/>
        <v>23.979565280000003</v>
      </c>
      <c r="BI21" s="45">
        <f t="shared" si="19"/>
        <v>0</v>
      </c>
      <c r="BJ21" s="45">
        <f t="shared" si="20"/>
        <v>0</v>
      </c>
      <c r="BK21" s="45">
        <f t="shared" si="21"/>
        <v>23.979565280000003</v>
      </c>
      <c r="BL21" s="45">
        <f t="shared" si="22"/>
        <v>0</v>
      </c>
      <c r="BM21" s="45">
        <f t="shared" si="23"/>
        <v>24.08644378</v>
      </c>
      <c r="BN21" s="45">
        <f t="shared" si="7"/>
        <v>0</v>
      </c>
      <c r="BO21" s="45">
        <f t="shared" si="8"/>
        <v>0</v>
      </c>
      <c r="BP21" s="45">
        <f t="shared" si="9"/>
        <v>24.08644378</v>
      </c>
      <c r="BQ21" s="45">
        <f t="shared" si="10"/>
        <v>0</v>
      </c>
      <c r="BR21" s="40" t="s">
        <v>100</v>
      </c>
      <c r="BS21" s="55">
        <f t="shared" si="11"/>
        <v>0</v>
      </c>
      <c r="BV21" s="63">
        <f t="shared" si="24"/>
        <v>0</v>
      </c>
    </row>
    <row r="22" spans="1:77" ht="46.8" x14ac:dyDescent="0.3">
      <c r="A22" s="23" t="s">
        <v>66</v>
      </c>
      <c r="B22" s="24" t="s">
        <v>67</v>
      </c>
      <c r="C22" s="33" t="s">
        <v>99</v>
      </c>
      <c r="D22" s="39" t="s">
        <v>100</v>
      </c>
      <c r="E22" s="39" t="s">
        <v>100</v>
      </c>
      <c r="F22" s="39" t="s">
        <v>100</v>
      </c>
      <c r="G22" s="39" t="s">
        <v>100</v>
      </c>
      <c r="H22" s="40" t="s">
        <v>100</v>
      </c>
      <c r="I22" s="40" t="s">
        <v>100</v>
      </c>
      <c r="J22" s="40" t="s">
        <v>100</v>
      </c>
      <c r="K22" s="40" t="s">
        <v>100</v>
      </c>
      <c r="L22" s="40" t="s">
        <v>100</v>
      </c>
      <c r="M22" s="40" t="s">
        <v>100</v>
      </c>
      <c r="N22" s="40" t="s">
        <v>100</v>
      </c>
      <c r="O22" s="45">
        <f>O59</f>
        <v>0</v>
      </c>
      <c r="P22" s="45">
        <f>P59</f>
        <v>0</v>
      </c>
      <c r="Q22" s="40" t="s">
        <v>100</v>
      </c>
      <c r="R22" s="76">
        <f t="shared" si="25"/>
        <v>0</v>
      </c>
      <c r="S22" s="76">
        <f t="shared" si="25"/>
        <v>0</v>
      </c>
      <c r="T22" s="40" t="s">
        <v>100</v>
      </c>
      <c r="U22" s="40" t="s">
        <v>100</v>
      </c>
      <c r="V22" s="40" t="s">
        <v>100</v>
      </c>
      <c r="W22" s="40" t="s">
        <v>100</v>
      </c>
      <c r="X22" s="40" t="s">
        <v>100</v>
      </c>
      <c r="Y22" s="40" t="s">
        <v>100</v>
      </c>
      <c r="Z22" s="40" t="s">
        <v>100</v>
      </c>
      <c r="AA22" s="40" t="s">
        <v>100</v>
      </c>
      <c r="AB22" s="40" t="s">
        <v>100</v>
      </c>
      <c r="AC22" s="40" t="s">
        <v>100</v>
      </c>
      <c r="AD22" s="45">
        <f>AD59</f>
        <v>0</v>
      </c>
      <c r="AE22" s="45">
        <f t="shared" ref="AE22:AH22" si="38">AE59</f>
        <v>0</v>
      </c>
      <c r="AF22" s="45">
        <f t="shared" si="38"/>
        <v>0</v>
      </c>
      <c r="AG22" s="45">
        <f t="shared" si="38"/>
        <v>0</v>
      </c>
      <c r="AH22" s="45">
        <f t="shared" si="38"/>
        <v>0</v>
      </c>
      <c r="AI22" s="45">
        <f>AI59</f>
        <v>0</v>
      </c>
      <c r="AJ22" s="45">
        <f t="shared" ref="AJ22:AM22" si="39">AJ59</f>
        <v>0</v>
      </c>
      <c r="AK22" s="45">
        <f t="shared" si="39"/>
        <v>0</v>
      </c>
      <c r="AL22" s="45">
        <f t="shared" si="39"/>
        <v>0</v>
      </c>
      <c r="AM22" s="45">
        <f t="shared" si="39"/>
        <v>0</v>
      </c>
      <c r="AN22" s="45">
        <f>AN59</f>
        <v>0</v>
      </c>
      <c r="AO22" s="45">
        <f t="shared" ref="AO22:AR22" si="40">AO59</f>
        <v>0</v>
      </c>
      <c r="AP22" s="45">
        <f t="shared" si="40"/>
        <v>0</v>
      </c>
      <c r="AQ22" s="45">
        <f t="shared" si="40"/>
        <v>0</v>
      </c>
      <c r="AR22" s="45">
        <f t="shared" si="40"/>
        <v>0</v>
      </c>
      <c r="AS22" s="45">
        <f>AS59</f>
        <v>0</v>
      </c>
      <c r="AT22" s="45">
        <f t="shared" ref="AT22:AW22" si="41">AT59</f>
        <v>0</v>
      </c>
      <c r="AU22" s="45">
        <f t="shared" si="41"/>
        <v>0</v>
      </c>
      <c r="AV22" s="45">
        <f t="shared" si="41"/>
        <v>0</v>
      </c>
      <c r="AW22" s="45">
        <f t="shared" si="41"/>
        <v>0</v>
      </c>
      <c r="AX22" s="45">
        <f>AX59</f>
        <v>0</v>
      </c>
      <c r="AY22" s="45">
        <f t="shared" ref="AY22:BB22" si="42">AY59</f>
        <v>0</v>
      </c>
      <c r="AZ22" s="45">
        <f t="shared" si="42"/>
        <v>0</v>
      </c>
      <c r="BA22" s="45">
        <f t="shared" si="42"/>
        <v>0</v>
      </c>
      <c r="BB22" s="45">
        <f t="shared" si="42"/>
        <v>0</v>
      </c>
      <c r="BC22" s="45">
        <f>BC59</f>
        <v>0</v>
      </c>
      <c r="BD22" s="45">
        <f t="shared" ref="BD22:BG22" si="43">BD59</f>
        <v>0</v>
      </c>
      <c r="BE22" s="45">
        <f t="shared" si="43"/>
        <v>0</v>
      </c>
      <c r="BF22" s="45">
        <f t="shared" si="43"/>
        <v>0</v>
      </c>
      <c r="BG22" s="45">
        <f t="shared" si="43"/>
        <v>0</v>
      </c>
      <c r="BH22" s="45">
        <f t="shared" si="18"/>
        <v>0</v>
      </c>
      <c r="BI22" s="45">
        <f t="shared" si="19"/>
        <v>0</v>
      </c>
      <c r="BJ22" s="45">
        <f t="shared" si="20"/>
        <v>0</v>
      </c>
      <c r="BK22" s="45">
        <f t="shared" si="21"/>
        <v>0</v>
      </c>
      <c r="BL22" s="45">
        <f t="shared" si="22"/>
        <v>0</v>
      </c>
      <c r="BM22" s="45">
        <f t="shared" si="23"/>
        <v>0</v>
      </c>
      <c r="BN22" s="45">
        <f t="shared" si="7"/>
        <v>0</v>
      </c>
      <c r="BO22" s="45">
        <f t="shared" si="8"/>
        <v>0</v>
      </c>
      <c r="BP22" s="45">
        <f t="shared" si="9"/>
        <v>0</v>
      </c>
      <c r="BQ22" s="45">
        <f t="shared" si="10"/>
        <v>0</v>
      </c>
      <c r="BR22" s="40" t="s">
        <v>100</v>
      </c>
      <c r="BS22" s="55">
        <f t="shared" si="11"/>
        <v>0</v>
      </c>
      <c r="BV22" s="63">
        <f t="shared" si="24"/>
        <v>0</v>
      </c>
    </row>
    <row r="23" spans="1:77" x14ac:dyDescent="0.3">
      <c r="A23" s="23" t="s">
        <v>68</v>
      </c>
      <c r="B23" s="24" t="s">
        <v>69</v>
      </c>
      <c r="C23" s="33" t="s">
        <v>99</v>
      </c>
      <c r="D23" s="39" t="s">
        <v>100</v>
      </c>
      <c r="E23" s="39" t="s">
        <v>100</v>
      </c>
      <c r="F23" s="39" t="s">
        <v>100</v>
      </c>
      <c r="G23" s="39" t="s">
        <v>100</v>
      </c>
      <c r="H23" s="40" t="s">
        <v>100</v>
      </c>
      <c r="I23" s="40" t="s">
        <v>100</v>
      </c>
      <c r="J23" s="40" t="s">
        <v>100</v>
      </c>
      <c r="K23" s="40" t="s">
        <v>100</v>
      </c>
      <c r="L23" s="40" t="s">
        <v>100</v>
      </c>
      <c r="M23" s="40" t="s">
        <v>100</v>
      </c>
      <c r="N23" s="40" t="s">
        <v>100</v>
      </c>
      <c r="O23" s="45">
        <f>O60</f>
        <v>100.48734334999999</v>
      </c>
      <c r="P23" s="45">
        <f>P60</f>
        <v>525.19029612999998</v>
      </c>
      <c r="Q23" s="40" t="s">
        <v>100</v>
      </c>
      <c r="R23" s="76">
        <f t="shared" si="25"/>
        <v>100.48734334999999</v>
      </c>
      <c r="S23" s="76">
        <f t="shared" si="25"/>
        <v>525.19029612999998</v>
      </c>
      <c r="T23" s="40" t="s">
        <v>100</v>
      </c>
      <c r="U23" s="40" t="s">
        <v>100</v>
      </c>
      <c r="V23" s="40" t="s">
        <v>100</v>
      </c>
      <c r="W23" s="40" t="s">
        <v>100</v>
      </c>
      <c r="X23" s="40" t="s">
        <v>100</v>
      </c>
      <c r="Y23" s="40" t="s">
        <v>100</v>
      </c>
      <c r="Z23" s="40" t="s">
        <v>100</v>
      </c>
      <c r="AA23" s="40" t="s">
        <v>100</v>
      </c>
      <c r="AB23" s="40" t="s">
        <v>100</v>
      </c>
      <c r="AC23" s="40" t="s">
        <v>100</v>
      </c>
      <c r="AD23" s="45">
        <f>AD60</f>
        <v>38.048793349999997</v>
      </c>
      <c r="AE23" s="45">
        <f t="shared" ref="AE23:AH23" si="44">AE60</f>
        <v>0</v>
      </c>
      <c r="AF23" s="45">
        <f t="shared" si="44"/>
        <v>0</v>
      </c>
      <c r="AG23" s="45">
        <f t="shared" si="44"/>
        <v>38.048793349999997</v>
      </c>
      <c r="AH23" s="45">
        <f t="shared" si="44"/>
        <v>0</v>
      </c>
      <c r="AI23" s="45">
        <f>AI60</f>
        <v>38.614258270000001</v>
      </c>
      <c r="AJ23" s="45">
        <f t="shared" ref="AJ23:AM23" si="45">AJ60</f>
        <v>0</v>
      </c>
      <c r="AK23" s="45">
        <f t="shared" si="45"/>
        <v>0</v>
      </c>
      <c r="AL23" s="45">
        <f t="shared" si="45"/>
        <v>38.614258270000001</v>
      </c>
      <c r="AM23" s="45">
        <f t="shared" si="45"/>
        <v>0</v>
      </c>
      <c r="AN23" s="45">
        <f>AN60</f>
        <v>62.438549999999992</v>
      </c>
      <c r="AO23" s="45">
        <f t="shared" ref="AO23:AR23" si="46">AO60</f>
        <v>0</v>
      </c>
      <c r="AP23" s="45">
        <f t="shared" si="46"/>
        <v>0</v>
      </c>
      <c r="AQ23" s="45">
        <f t="shared" si="46"/>
        <v>62.438549999999992</v>
      </c>
      <c r="AR23" s="45">
        <f t="shared" si="46"/>
        <v>0</v>
      </c>
      <c r="AS23" s="45">
        <f>AS60</f>
        <v>62.440486</v>
      </c>
      <c r="AT23" s="45">
        <f t="shared" ref="AT23:AW23" si="47">AT60</f>
        <v>0</v>
      </c>
      <c r="AU23" s="45">
        <f t="shared" si="47"/>
        <v>0</v>
      </c>
      <c r="AV23" s="45">
        <f t="shared" si="47"/>
        <v>62.440486</v>
      </c>
      <c r="AW23" s="45">
        <f t="shared" si="47"/>
        <v>0</v>
      </c>
      <c r="AX23" s="45">
        <f>AX60</f>
        <v>0</v>
      </c>
      <c r="AY23" s="45">
        <f t="shared" ref="AY23:BB23" si="48">AY60</f>
        <v>0</v>
      </c>
      <c r="AZ23" s="45">
        <f t="shared" si="48"/>
        <v>0</v>
      </c>
      <c r="BA23" s="45">
        <f t="shared" si="48"/>
        <v>0</v>
      </c>
      <c r="BB23" s="45">
        <f t="shared" si="48"/>
        <v>0</v>
      </c>
      <c r="BC23" s="45">
        <f>BC60</f>
        <v>424.13555186000002</v>
      </c>
      <c r="BD23" s="45">
        <f t="shared" ref="BD23:BG23" si="49">BD60</f>
        <v>0</v>
      </c>
      <c r="BE23" s="45">
        <f t="shared" si="49"/>
        <v>0</v>
      </c>
      <c r="BF23" s="45">
        <f t="shared" si="49"/>
        <v>424.13555186000002</v>
      </c>
      <c r="BG23" s="45">
        <f t="shared" si="49"/>
        <v>0</v>
      </c>
      <c r="BH23" s="45">
        <f t="shared" si="18"/>
        <v>100.48734334999999</v>
      </c>
      <c r="BI23" s="45">
        <f t="shared" si="19"/>
        <v>0</v>
      </c>
      <c r="BJ23" s="45">
        <f t="shared" si="20"/>
        <v>0</v>
      </c>
      <c r="BK23" s="45">
        <f t="shared" si="21"/>
        <v>100.48734334999999</v>
      </c>
      <c r="BL23" s="45">
        <f t="shared" si="22"/>
        <v>0</v>
      </c>
      <c r="BM23" s="45">
        <f t="shared" si="23"/>
        <v>525.19029612999998</v>
      </c>
      <c r="BN23" s="45">
        <f t="shared" si="7"/>
        <v>0</v>
      </c>
      <c r="BO23" s="45">
        <f t="shared" si="8"/>
        <v>0</v>
      </c>
      <c r="BP23" s="45">
        <f t="shared" si="9"/>
        <v>525.19029612999998</v>
      </c>
      <c r="BQ23" s="45">
        <f t="shared" si="10"/>
        <v>0</v>
      </c>
      <c r="BR23" s="40" t="s">
        <v>100</v>
      </c>
      <c r="BS23" s="55">
        <f t="shared" si="11"/>
        <v>0</v>
      </c>
      <c r="BV23" s="63">
        <f t="shared" si="24"/>
        <v>0</v>
      </c>
    </row>
    <row r="24" spans="1:77" s="22" customFormat="1" x14ac:dyDescent="0.3">
      <c r="A24" s="21" t="s">
        <v>70</v>
      </c>
      <c r="B24" s="25" t="s">
        <v>98</v>
      </c>
      <c r="C24" s="21" t="s">
        <v>99</v>
      </c>
      <c r="D24" s="37" t="s">
        <v>100</v>
      </c>
      <c r="E24" s="37" t="s">
        <v>100</v>
      </c>
      <c r="F24" s="37" t="s">
        <v>100</v>
      </c>
      <c r="G24" s="42" t="s">
        <v>100</v>
      </c>
      <c r="H24" s="37" t="s">
        <v>100</v>
      </c>
      <c r="I24" s="41" t="s">
        <v>100</v>
      </c>
      <c r="J24" s="37" t="s">
        <v>100</v>
      </c>
      <c r="K24" s="37" t="s">
        <v>100</v>
      </c>
      <c r="L24" s="37" t="s">
        <v>100</v>
      </c>
      <c r="M24" s="37" t="s">
        <v>100</v>
      </c>
      <c r="N24" s="37" t="s">
        <v>100</v>
      </c>
      <c r="O24" s="46">
        <f>O18</f>
        <v>150.24009800353599</v>
      </c>
      <c r="P24" s="46">
        <f>P18</f>
        <v>574.35588008000002</v>
      </c>
      <c r="Q24" s="37" t="s">
        <v>100</v>
      </c>
      <c r="R24" s="76">
        <f t="shared" si="25"/>
        <v>150.24009800353599</v>
      </c>
      <c r="S24" s="76">
        <f t="shared" si="25"/>
        <v>574.35588008000002</v>
      </c>
      <c r="T24" s="37" t="s">
        <v>100</v>
      </c>
      <c r="U24" s="37" t="s">
        <v>100</v>
      </c>
      <c r="V24" s="37" t="s">
        <v>100</v>
      </c>
      <c r="W24" s="37" t="s">
        <v>100</v>
      </c>
      <c r="X24" s="37" t="s">
        <v>100</v>
      </c>
      <c r="Y24" s="37" t="s">
        <v>100</v>
      </c>
      <c r="Z24" s="37" t="s">
        <v>100</v>
      </c>
      <c r="AA24" s="37" t="s">
        <v>100</v>
      </c>
      <c r="AB24" s="37" t="s">
        <v>100</v>
      </c>
      <c r="AC24" s="37" t="s">
        <v>100</v>
      </c>
      <c r="AD24" s="44">
        <f>AD18</f>
        <v>50.996659359999995</v>
      </c>
      <c r="AE24" s="44">
        <f t="shared" ref="AE24:AH24" si="50">AE18</f>
        <v>0</v>
      </c>
      <c r="AF24" s="44">
        <f t="shared" si="50"/>
        <v>0</v>
      </c>
      <c r="AG24" s="46">
        <f t="shared" si="50"/>
        <v>50.172422669999996</v>
      </c>
      <c r="AH24" s="46">
        <f t="shared" si="50"/>
        <v>0.82423668999999999</v>
      </c>
      <c r="AI24" s="44">
        <f>AI18</f>
        <v>51.592371059999998</v>
      </c>
      <c r="AJ24" s="44">
        <f t="shared" ref="AJ24:AM24" si="51">AJ18</f>
        <v>0</v>
      </c>
      <c r="AK24" s="44">
        <f t="shared" si="51"/>
        <v>0</v>
      </c>
      <c r="AL24" s="46">
        <f t="shared" si="51"/>
        <v>50.235602839999999</v>
      </c>
      <c r="AM24" s="46">
        <f t="shared" si="51"/>
        <v>1.35676822</v>
      </c>
      <c r="AN24" s="44">
        <f>AN18</f>
        <v>80.653374979999995</v>
      </c>
      <c r="AO24" s="44">
        <f t="shared" ref="AO24:AR24" si="52">AO18</f>
        <v>0</v>
      </c>
      <c r="AP24" s="46">
        <f t="shared" si="52"/>
        <v>0</v>
      </c>
      <c r="AQ24" s="46">
        <f t="shared" si="52"/>
        <v>77.759680039999992</v>
      </c>
      <c r="AR24" s="46">
        <f t="shared" si="52"/>
        <v>2.89369494</v>
      </c>
      <c r="AS24" s="44">
        <f>AS18</f>
        <v>80.260554740000003</v>
      </c>
      <c r="AT24" s="44">
        <f t="shared" ref="AT24:AW24" si="53">AT18</f>
        <v>0</v>
      </c>
      <c r="AU24" s="46">
        <f t="shared" si="53"/>
        <v>0</v>
      </c>
      <c r="AV24" s="46">
        <f t="shared" si="53"/>
        <v>77.409562510000001</v>
      </c>
      <c r="AW24" s="46">
        <f t="shared" si="53"/>
        <v>2.8509922300000001</v>
      </c>
      <c r="AX24" s="46">
        <f>AX18</f>
        <v>18.590063663536</v>
      </c>
      <c r="AY24" s="46">
        <f t="shared" ref="AY24:BB24" si="54">AY18</f>
        <v>0</v>
      </c>
      <c r="AZ24" s="46">
        <f t="shared" si="54"/>
        <v>0</v>
      </c>
      <c r="BA24" s="46">
        <f t="shared" si="54"/>
        <v>18.550742583536</v>
      </c>
      <c r="BB24" s="46">
        <f t="shared" si="54"/>
        <v>3.9321080000000001E-2</v>
      </c>
      <c r="BC24" s="46">
        <f>BC18</f>
        <v>442.50295428000004</v>
      </c>
      <c r="BD24" s="46">
        <f t="shared" ref="BD24:BG24" si="55">BD18</f>
        <v>0</v>
      </c>
      <c r="BE24" s="46">
        <f t="shared" si="55"/>
        <v>0</v>
      </c>
      <c r="BF24" s="46">
        <f t="shared" si="55"/>
        <v>442.42093049000005</v>
      </c>
      <c r="BG24" s="46">
        <f t="shared" si="55"/>
        <v>8.2023789999999999E-2</v>
      </c>
      <c r="BH24" s="46">
        <f t="shared" si="18"/>
        <v>150.24009800353599</v>
      </c>
      <c r="BI24" s="46">
        <f t="shared" si="19"/>
        <v>0</v>
      </c>
      <c r="BJ24" s="44">
        <f t="shared" si="20"/>
        <v>0</v>
      </c>
      <c r="BK24" s="44">
        <f t="shared" si="21"/>
        <v>146.48284529353597</v>
      </c>
      <c r="BL24" s="44">
        <f t="shared" si="22"/>
        <v>3.7572527099999999</v>
      </c>
      <c r="BM24" s="44">
        <f t="shared" si="23"/>
        <v>574.35588008000002</v>
      </c>
      <c r="BN24" s="44">
        <f t="shared" si="7"/>
        <v>0</v>
      </c>
      <c r="BO24" s="46">
        <f t="shared" si="8"/>
        <v>0</v>
      </c>
      <c r="BP24" s="46">
        <f t="shared" si="9"/>
        <v>570.06609584</v>
      </c>
      <c r="BQ24" s="46">
        <f t="shared" si="10"/>
        <v>4.2897842400000004</v>
      </c>
      <c r="BR24" s="42" t="s">
        <v>100</v>
      </c>
      <c r="BS24" s="55">
        <f t="shared" si="11"/>
        <v>0</v>
      </c>
      <c r="BV24" s="63">
        <f t="shared" si="24"/>
        <v>0</v>
      </c>
    </row>
    <row r="25" spans="1:77" s="4" customFormat="1" x14ac:dyDescent="0.3">
      <c r="A25" s="26" t="s">
        <v>71</v>
      </c>
      <c r="B25" s="27" t="s">
        <v>61</v>
      </c>
      <c r="C25" s="26" t="s">
        <v>99</v>
      </c>
      <c r="D25" s="42" t="s">
        <v>100</v>
      </c>
      <c r="E25" s="42" t="s">
        <v>100</v>
      </c>
      <c r="F25" s="42" t="s">
        <v>100</v>
      </c>
      <c r="G25" s="42" t="s">
        <v>100</v>
      </c>
      <c r="H25" s="40" t="s">
        <v>100</v>
      </c>
      <c r="I25" s="40" t="s">
        <v>100</v>
      </c>
      <c r="J25" s="40" t="s">
        <v>100</v>
      </c>
      <c r="K25" s="40" t="s">
        <v>100</v>
      </c>
      <c r="L25" s="40" t="s">
        <v>100</v>
      </c>
      <c r="M25" s="40" t="s">
        <v>100</v>
      </c>
      <c r="N25" s="40" t="s">
        <v>100</v>
      </c>
      <c r="O25" s="46">
        <f>O26+O42+O43</f>
        <v>25.773189373535999</v>
      </c>
      <c r="P25" s="46">
        <f>P26+P42+P43</f>
        <v>25.079140169999999</v>
      </c>
      <c r="Q25" s="40" t="s">
        <v>100</v>
      </c>
      <c r="R25" s="76">
        <f t="shared" si="25"/>
        <v>25.773189373535999</v>
      </c>
      <c r="S25" s="76">
        <f t="shared" si="25"/>
        <v>25.079140169999999</v>
      </c>
      <c r="T25" s="40" t="s">
        <v>100</v>
      </c>
      <c r="U25" s="40" t="s">
        <v>100</v>
      </c>
      <c r="V25" s="40" t="s">
        <v>100</v>
      </c>
      <c r="W25" s="40" t="s">
        <v>100</v>
      </c>
      <c r="X25" s="40" t="s">
        <v>100</v>
      </c>
      <c r="Y25" s="40" t="s">
        <v>100</v>
      </c>
      <c r="Z25" s="40" t="s">
        <v>100</v>
      </c>
      <c r="AA25" s="40" t="s">
        <v>100</v>
      </c>
      <c r="AB25" s="40" t="s">
        <v>100</v>
      </c>
      <c r="AC25" s="40" t="s">
        <v>100</v>
      </c>
      <c r="AD25" s="46">
        <f t="shared" ref="AD25:BG25" si="56">AD26+AD42+AD43</f>
        <v>10.26628799</v>
      </c>
      <c r="AE25" s="46">
        <f t="shared" si="56"/>
        <v>0</v>
      </c>
      <c r="AF25" s="46">
        <f t="shared" si="56"/>
        <v>0</v>
      </c>
      <c r="AG25" s="46">
        <f t="shared" si="56"/>
        <v>9.4420512999999993</v>
      </c>
      <c r="AH25" s="46">
        <f t="shared" si="56"/>
        <v>0.82423668999999999</v>
      </c>
      <c r="AI25" s="46">
        <f t="shared" si="56"/>
        <v>10.296534769999999</v>
      </c>
      <c r="AJ25" s="46">
        <f t="shared" si="56"/>
        <v>0</v>
      </c>
      <c r="AK25" s="46">
        <f t="shared" si="56"/>
        <v>0</v>
      </c>
      <c r="AL25" s="46">
        <f t="shared" si="56"/>
        <v>8.9397665499999999</v>
      </c>
      <c r="AM25" s="46">
        <f t="shared" si="56"/>
        <v>1.35676822</v>
      </c>
      <c r="AN25" s="46">
        <f t="shared" si="56"/>
        <v>7.8407444799999997</v>
      </c>
      <c r="AO25" s="46">
        <f t="shared" si="56"/>
        <v>0</v>
      </c>
      <c r="AP25" s="46">
        <f t="shared" si="56"/>
        <v>0</v>
      </c>
      <c r="AQ25" s="46">
        <f t="shared" si="56"/>
        <v>4.9470495400000001</v>
      </c>
      <c r="AR25" s="46">
        <f t="shared" si="56"/>
        <v>2.89369494</v>
      </c>
      <c r="AS25" s="46">
        <f t="shared" si="56"/>
        <v>10.936743739999999</v>
      </c>
      <c r="AT25" s="46">
        <f t="shared" si="56"/>
        <v>0</v>
      </c>
      <c r="AU25" s="46">
        <f t="shared" si="56"/>
        <v>0</v>
      </c>
      <c r="AV25" s="46">
        <f t="shared" si="56"/>
        <v>8.0857515099999997</v>
      </c>
      <c r="AW25" s="46">
        <f t="shared" si="56"/>
        <v>2.8509922300000001</v>
      </c>
      <c r="AX25" s="46">
        <f t="shared" si="56"/>
        <v>7.6661569035359998</v>
      </c>
      <c r="AY25" s="46">
        <f t="shared" si="56"/>
        <v>0</v>
      </c>
      <c r="AZ25" s="46">
        <f t="shared" si="56"/>
        <v>0</v>
      </c>
      <c r="BA25" s="46">
        <f t="shared" si="56"/>
        <v>7.6268358235359992</v>
      </c>
      <c r="BB25" s="46">
        <f t="shared" si="56"/>
        <v>3.9321080000000001E-2</v>
      </c>
      <c r="BC25" s="46">
        <f t="shared" si="56"/>
        <v>3.8458616599999993</v>
      </c>
      <c r="BD25" s="46">
        <f t="shared" si="56"/>
        <v>0</v>
      </c>
      <c r="BE25" s="46">
        <f t="shared" si="56"/>
        <v>0</v>
      </c>
      <c r="BF25" s="46">
        <f t="shared" si="56"/>
        <v>3.7638378699999993</v>
      </c>
      <c r="BG25" s="46">
        <f t="shared" si="56"/>
        <v>8.2023789999999999E-2</v>
      </c>
      <c r="BH25" s="46">
        <f t="shared" si="18"/>
        <v>25.773189373535999</v>
      </c>
      <c r="BI25" s="46">
        <f t="shared" si="19"/>
        <v>0</v>
      </c>
      <c r="BJ25" s="46">
        <f t="shared" si="20"/>
        <v>0</v>
      </c>
      <c r="BK25" s="46">
        <f t="shared" si="21"/>
        <v>22.015936663535999</v>
      </c>
      <c r="BL25" s="46">
        <f t="shared" si="22"/>
        <v>3.7572527099999999</v>
      </c>
      <c r="BM25" s="46">
        <f t="shared" si="23"/>
        <v>25.079140169999999</v>
      </c>
      <c r="BN25" s="46">
        <f t="shared" si="7"/>
        <v>0</v>
      </c>
      <c r="BO25" s="46">
        <f t="shared" si="8"/>
        <v>0</v>
      </c>
      <c r="BP25" s="46">
        <f t="shared" si="9"/>
        <v>20.789355929999999</v>
      </c>
      <c r="BQ25" s="46">
        <f t="shared" si="10"/>
        <v>4.2897842400000004</v>
      </c>
      <c r="BR25" s="40" t="s">
        <v>100</v>
      </c>
      <c r="BS25" s="55">
        <f t="shared" si="11"/>
        <v>0</v>
      </c>
      <c r="BV25" s="63">
        <f t="shared" si="24"/>
        <v>0</v>
      </c>
    </row>
    <row r="26" spans="1:77" x14ac:dyDescent="0.3">
      <c r="A26" s="23" t="s">
        <v>72</v>
      </c>
      <c r="B26" s="24" t="s">
        <v>73</v>
      </c>
      <c r="C26" s="33" t="s">
        <v>99</v>
      </c>
      <c r="D26" s="42" t="s">
        <v>100</v>
      </c>
      <c r="E26" s="42" t="s">
        <v>100</v>
      </c>
      <c r="F26" s="42" t="s">
        <v>100</v>
      </c>
      <c r="G26" s="42" t="s">
        <v>100</v>
      </c>
      <c r="H26" s="40" t="s">
        <v>100</v>
      </c>
      <c r="I26" s="40" t="s">
        <v>100</v>
      </c>
      <c r="J26" s="40" t="s">
        <v>100</v>
      </c>
      <c r="K26" s="40" t="s">
        <v>100</v>
      </c>
      <c r="L26" s="40" t="s">
        <v>100</v>
      </c>
      <c r="M26" s="40" t="s">
        <v>100</v>
      </c>
      <c r="N26" s="40" t="s">
        <v>100</v>
      </c>
      <c r="O26" s="45">
        <f>O27+O28</f>
        <v>25.773189373535999</v>
      </c>
      <c r="P26" s="45">
        <f>P27+P28</f>
        <v>25.079140169999999</v>
      </c>
      <c r="Q26" s="40" t="s">
        <v>100</v>
      </c>
      <c r="R26" s="76">
        <f t="shared" si="25"/>
        <v>25.773189373535999</v>
      </c>
      <c r="S26" s="76">
        <f t="shared" si="25"/>
        <v>25.079140169999999</v>
      </c>
      <c r="T26" s="40" t="s">
        <v>100</v>
      </c>
      <c r="U26" s="40" t="s">
        <v>100</v>
      </c>
      <c r="V26" s="40" t="s">
        <v>100</v>
      </c>
      <c r="W26" s="40" t="s">
        <v>100</v>
      </c>
      <c r="X26" s="40" t="s">
        <v>100</v>
      </c>
      <c r="Y26" s="40" t="s">
        <v>100</v>
      </c>
      <c r="Z26" s="40" t="s">
        <v>100</v>
      </c>
      <c r="AA26" s="40" t="s">
        <v>100</v>
      </c>
      <c r="AB26" s="40" t="s">
        <v>100</v>
      </c>
      <c r="AC26" s="40" t="s">
        <v>100</v>
      </c>
      <c r="AD26" s="45">
        <f>AD27+AD28</f>
        <v>10.26628799</v>
      </c>
      <c r="AE26" s="45">
        <f t="shared" ref="AE26:AH26" si="57">AE27+AE28</f>
        <v>0</v>
      </c>
      <c r="AF26" s="45">
        <f t="shared" si="57"/>
        <v>0</v>
      </c>
      <c r="AG26" s="45">
        <f t="shared" si="57"/>
        <v>9.4420512999999993</v>
      </c>
      <c r="AH26" s="45">
        <f t="shared" si="57"/>
        <v>0.82423668999999999</v>
      </c>
      <c r="AI26" s="45">
        <f>AI27+AI28</f>
        <v>10.296534769999999</v>
      </c>
      <c r="AJ26" s="45">
        <f t="shared" ref="AJ26:AM26" si="58">AJ27+AJ28</f>
        <v>0</v>
      </c>
      <c r="AK26" s="45">
        <f t="shared" si="58"/>
        <v>0</v>
      </c>
      <c r="AL26" s="45">
        <f t="shared" si="58"/>
        <v>8.9397665499999999</v>
      </c>
      <c r="AM26" s="45">
        <f t="shared" si="58"/>
        <v>1.35676822</v>
      </c>
      <c r="AN26" s="45">
        <f>AN27+AN28</f>
        <v>7.8407444799999997</v>
      </c>
      <c r="AO26" s="45">
        <f t="shared" ref="AO26:AR26" si="59">AO27+AO28</f>
        <v>0</v>
      </c>
      <c r="AP26" s="45">
        <f t="shared" si="59"/>
        <v>0</v>
      </c>
      <c r="AQ26" s="45">
        <f t="shared" si="59"/>
        <v>4.9470495400000001</v>
      </c>
      <c r="AR26" s="45">
        <f t="shared" si="59"/>
        <v>2.89369494</v>
      </c>
      <c r="AS26" s="45">
        <f>AS27+AS28</f>
        <v>10.936743739999999</v>
      </c>
      <c r="AT26" s="45">
        <f t="shared" ref="AT26:AW26" si="60">AT27+AT28</f>
        <v>0</v>
      </c>
      <c r="AU26" s="45">
        <f t="shared" si="60"/>
        <v>0</v>
      </c>
      <c r="AV26" s="45">
        <f t="shared" si="60"/>
        <v>8.0857515099999997</v>
      </c>
      <c r="AW26" s="45">
        <f t="shared" si="60"/>
        <v>2.8509922300000001</v>
      </c>
      <c r="AX26" s="45">
        <f>AX27+AX28</f>
        <v>7.6661569035359998</v>
      </c>
      <c r="AY26" s="45">
        <f t="shared" ref="AY26:BB26" si="61">AY27+AY28</f>
        <v>0</v>
      </c>
      <c r="AZ26" s="45">
        <f t="shared" si="61"/>
        <v>0</v>
      </c>
      <c r="BA26" s="45">
        <f t="shared" si="61"/>
        <v>7.6268358235359992</v>
      </c>
      <c r="BB26" s="45">
        <f t="shared" si="61"/>
        <v>3.9321080000000001E-2</v>
      </c>
      <c r="BC26" s="45">
        <f>BC27+BC28</f>
        <v>3.8458616599999993</v>
      </c>
      <c r="BD26" s="45">
        <f t="shared" ref="BD26:BG26" si="62">BD27+BD28</f>
        <v>0</v>
      </c>
      <c r="BE26" s="45">
        <f t="shared" si="62"/>
        <v>0</v>
      </c>
      <c r="BF26" s="45">
        <f t="shared" si="62"/>
        <v>3.7638378699999993</v>
      </c>
      <c r="BG26" s="45">
        <f t="shared" si="62"/>
        <v>8.2023789999999999E-2</v>
      </c>
      <c r="BH26" s="45">
        <f t="shared" si="18"/>
        <v>25.773189373535999</v>
      </c>
      <c r="BI26" s="45">
        <f t="shared" si="19"/>
        <v>0</v>
      </c>
      <c r="BJ26" s="45">
        <f t="shared" si="20"/>
        <v>0</v>
      </c>
      <c r="BK26" s="45">
        <f t="shared" si="21"/>
        <v>22.015936663535999</v>
      </c>
      <c r="BL26" s="45">
        <f t="shared" si="22"/>
        <v>3.7572527099999999</v>
      </c>
      <c r="BM26" s="45">
        <f t="shared" si="23"/>
        <v>25.079140169999999</v>
      </c>
      <c r="BN26" s="45">
        <f t="shared" si="7"/>
        <v>0</v>
      </c>
      <c r="BO26" s="45">
        <f t="shared" si="8"/>
        <v>0</v>
      </c>
      <c r="BP26" s="45">
        <f t="shared" si="9"/>
        <v>20.789355929999999</v>
      </c>
      <c r="BQ26" s="45">
        <f t="shared" si="10"/>
        <v>4.2897842400000004</v>
      </c>
      <c r="BR26" s="40" t="s">
        <v>100</v>
      </c>
      <c r="BS26" s="55">
        <f t="shared" si="11"/>
        <v>0</v>
      </c>
      <c r="BV26" s="63">
        <f t="shared" si="24"/>
        <v>0</v>
      </c>
    </row>
    <row r="27" spans="1:77" ht="46.8" x14ac:dyDescent="0.3">
      <c r="A27" s="23" t="s">
        <v>74</v>
      </c>
      <c r="B27" s="24" t="s">
        <v>75</v>
      </c>
      <c r="C27" s="33" t="s">
        <v>99</v>
      </c>
      <c r="D27" s="42" t="s">
        <v>100</v>
      </c>
      <c r="E27" s="42" t="s">
        <v>100</v>
      </c>
      <c r="F27" s="42" t="s">
        <v>100</v>
      </c>
      <c r="G27" s="42" t="s">
        <v>100</v>
      </c>
      <c r="H27" s="40" t="s">
        <v>100</v>
      </c>
      <c r="I27" s="40" t="s">
        <v>100</v>
      </c>
      <c r="J27" s="40" t="s">
        <v>100</v>
      </c>
      <c r="K27" s="40" t="s">
        <v>100</v>
      </c>
      <c r="L27" s="40" t="s">
        <v>100</v>
      </c>
      <c r="M27" s="40" t="s">
        <v>100</v>
      </c>
      <c r="N27" s="40" t="s">
        <v>100</v>
      </c>
      <c r="O27" s="76">
        <v>0</v>
      </c>
      <c r="P27" s="76">
        <v>0</v>
      </c>
      <c r="Q27" s="40" t="s">
        <v>100</v>
      </c>
      <c r="R27" s="76">
        <f t="shared" si="25"/>
        <v>0</v>
      </c>
      <c r="S27" s="76">
        <f t="shared" si="25"/>
        <v>0</v>
      </c>
      <c r="T27" s="40" t="s">
        <v>100</v>
      </c>
      <c r="U27" s="40" t="s">
        <v>100</v>
      </c>
      <c r="V27" s="40" t="s">
        <v>100</v>
      </c>
      <c r="W27" s="40" t="s">
        <v>100</v>
      </c>
      <c r="X27" s="40" t="s">
        <v>100</v>
      </c>
      <c r="Y27" s="40" t="s">
        <v>100</v>
      </c>
      <c r="Z27" s="40" t="s">
        <v>100</v>
      </c>
      <c r="AA27" s="40" t="s">
        <v>100</v>
      </c>
      <c r="AB27" s="40" t="s">
        <v>100</v>
      </c>
      <c r="AC27" s="40" t="s">
        <v>100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f t="shared" si="18"/>
        <v>0</v>
      </c>
      <c r="BI27" s="45">
        <f t="shared" si="19"/>
        <v>0</v>
      </c>
      <c r="BJ27" s="45">
        <f t="shared" si="20"/>
        <v>0</v>
      </c>
      <c r="BK27" s="45">
        <f t="shared" si="21"/>
        <v>0</v>
      </c>
      <c r="BL27" s="45">
        <f t="shared" si="22"/>
        <v>0</v>
      </c>
      <c r="BM27" s="45">
        <f t="shared" ref="BM27:BM61" si="63">AI27+AS27+BC27</f>
        <v>0</v>
      </c>
      <c r="BN27" s="45">
        <f t="shared" ref="BN27:BN61" si="64">AJ27+AT27+BD27</f>
        <v>0</v>
      </c>
      <c r="BO27" s="45">
        <f t="shared" ref="BO27:BO61" si="65">AK27+AU27+BE27</f>
        <v>0</v>
      </c>
      <c r="BP27" s="45">
        <f t="shared" ref="BP27:BP61" si="66">AL27+AV27+BF27</f>
        <v>0</v>
      </c>
      <c r="BQ27" s="45">
        <f t="shared" ref="BQ27:BQ61" si="67">AM27+AW27+BG27</f>
        <v>0</v>
      </c>
      <c r="BR27" s="40" t="s">
        <v>100</v>
      </c>
      <c r="BS27" s="55">
        <f t="shared" si="11"/>
        <v>0</v>
      </c>
      <c r="BV27" s="63">
        <f t="shared" si="24"/>
        <v>0</v>
      </c>
    </row>
    <row r="28" spans="1:77" ht="31.2" x14ac:dyDescent="0.3">
      <c r="A28" s="23" t="s">
        <v>76</v>
      </c>
      <c r="B28" s="24" t="s">
        <v>77</v>
      </c>
      <c r="C28" s="33" t="s">
        <v>99</v>
      </c>
      <c r="D28" s="42" t="s">
        <v>100</v>
      </c>
      <c r="E28" s="42" t="s">
        <v>100</v>
      </c>
      <c r="F28" s="42" t="s">
        <v>100</v>
      </c>
      <c r="G28" s="42" t="s">
        <v>100</v>
      </c>
      <c r="H28" s="40" t="s">
        <v>100</v>
      </c>
      <c r="I28" s="40" t="s">
        <v>100</v>
      </c>
      <c r="J28" s="40" t="s">
        <v>100</v>
      </c>
      <c r="K28" s="40" t="s">
        <v>100</v>
      </c>
      <c r="L28" s="40" t="s">
        <v>100</v>
      </c>
      <c r="M28" s="40" t="s">
        <v>100</v>
      </c>
      <c r="N28" s="40" t="s">
        <v>100</v>
      </c>
      <c r="O28" s="45">
        <f>SUM(O29:O41)</f>
        <v>25.773189373535999</v>
      </c>
      <c r="P28" s="45">
        <f>SUM(P29:P41)</f>
        <v>25.079140169999999</v>
      </c>
      <c r="Q28" s="40" t="s">
        <v>100</v>
      </c>
      <c r="R28" s="76">
        <f t="shared" si="25"/>
        <v>25.773189373535999</v>
      </c>
      <c r="S28" s="76">
        <f t="shared" si="25"/>
        <v>25.079140169999999</v>
      </c>
      <c r="T28" s="40" t="s">
        <v>100</v>
      </c>
      <c r="U28" s="40" t="s">
        <v>100</v>
      </c>
      <c r="V28" s="40" t="s">
        <v>100</v>
      </c>
      <c r="W28" s="40" t="s">
        <v>100</v>
      </c>
      <c r="X28" s="40" t="s">
        <v>100</v>
      </c>
      <c r="Y28" s="40" t="s">
        <v>100</v>
      </c>
      <c r="Z28" s="40" t="s">
        <v>100</v>
      </c>
      <c r="AA28" s="40" t="s">
        <v>100</v>
      </c>
      <c r="AB28" s="40" t="s">
        <v>100</v>
      </c>
      <c r="AC28" s="40" t="s">
        <v>100</v>
      </c>
      <c r="AD28" s="45">
        <f t="shared" ref="AD28:BG28" si="68">SUM(AD29:AD41)</f>
        <v>10.26628799</v>
      </c>
      <c r="AE28" s="45">
        <f t="shared" si="68"/>
        <v>0</v>
      </c>
      <c r="AF28" s="45">
        <f t="shared" si="68"/>
        <v>0</v>
      </c>
      <c r="AG28" s="45">
        <f t="shared" si="68"/>
        <v>9.4420512999999993</v>
      </c>
      <c r="AH28" s="45">
        <f t="shared" si="68"/>
        <v>0.82423668999999999</v>
      </c>
      <c r="AI28" s="45">
        <f t="shared" si="68"/>
        <v>10.296534769999999</v>
      </c>
      <c r="AJ28" s="45">
        <f t="shared" si="68"/>
        <v>0</v>
      </c>
      <c r="AK28" s="45">
        <f t="shared" si="68"/>
        <v>0</v>
      </c>
      <c r="AL28" s="45">
        <f t="shared" si="68"/>
        <v>8.9397665499999999</v>
      </c>
      <c r="AM28" s="45">
        <f t="shared" si="68"/>
        <v>1.35676822</v>
      </c>
      <c r="AN28" s="45">
        <f t="shared" si="68"/>
        <v>7.8407444799999997</v>
      </c>
      <c r="AO28" s="45">
        <f t="shared" si="68"/>
        <v>0</v>
      </c>
      <c r="AP28" s="45">
        <f t="shared" si="68"/>
        <v>0</v>
      </c>
      <c r="AQ28" s="45">
        <f t="shared" si="68"/>
        <v>4.9470495400000001</v>
      </c>
      <c r="AR28" s="45">
        <f t="shared" si="68"/>
        <v>2.89369494</v>
      </c>
      <c r="AS28" s="45">
        <f t="shared" si="68"/>
        <v>10.936743739999999</v>
      </c>
      <c r="AT28" s="45">
        <f t="shared" si="68"/>
        <v>0</v>
      </c>
      <c r="AU28" s="45">
        <f t="shared" si="68"/>
        <v>0</v>
      </c>
      <c r="AV28" s="45">
        <f t="shared" si="68"/>
        <v>8.0857515099999997</v>
      </c>
      <c r="AW28" s="45">
        <f t="shared" si="68"/>
        <v>2.8509922300000001</v>
      </c>
      <c r="AX28" s="45">
        <f t="shared" si="68"/>
        <v>7.6661569035359998</v>
      </c>
      <c r="AY28" s="45">
        <f t="shared" si="68"/>
        <v>0</v>
      </c>
      <c r="AZ28" s="45">
        <f t="shared" si="68"/>
        <v>0</v>
      </c>
      <c r="BA28" s="45">
        <f t="shared" si="68"/>
        <v>7.6268358235359992</v>
      </c>
      <c r="BB28" s="45">
        <f t="shared" si="68"/>
        <v>3.9321080000000001E-2</v>
      </c>
      <c r="BC28" s="45">
        <f t="shared" si="68"/>
        <v>3.8458616599999993</v>
      </c>
      <c r="BD28" s="45">
        <f t="shared" si="68"/>
        <v>0</v>
      </c>
      <c r="BE28" s="45">
        <f t="shared" si="68"/>
        <v>0</v>
      </c>
      <c r="BF28" s="45">
        <f t="shared" si="68"/>
        <v>3.7638378699999993</v>
      </c>
      <c r="BG28" s="45">
        <f t="shared" si="68"/>
        <v>8.2023789999999999E-2</v>
      </c>
      <c r="BH28" s="45">
        <f t="shared" si="18"/>
        <v>25.773189373535999</v>
      </c>
      <c r="BI28" s="45">
        <f t="shared" si="19"/>
        <v>0</v>
      </c>
      <c r="BJ28" s="45">
        <f t="shared" si="20"/>
        <v>0</v>
      </c>
      <c r="BK28" s="45">
        <f t="shared" si="21"/>
        <v>22.015936663535999</v>
      </c>
      <c r="BL28" s="45">
        <f t="shared" si="22"/>
        <v>3.7572527099999999</v>
      </c>
      <c r="BM28" s="45">
        <f t="shared" si="63"/>
        <v>25.079140169999999</v>
      </c>
      <c r="BN28" s="45">
        <f t="shared" si="64"/>
        <v>0</v>
      </c>
      <c r="BO28" s="45">
        <f t="shared" si="65"/>
        <v>0</v>
      </c>
      <c r="BP28" s="45">
        <f t="shared" si="66"/>
        <v>20.789355929999999</v>
      </c>
      <c r="BQ28" s="45">
        <f t="shared" si="67"/>
        <v>4.2897842400000004</v>
      </c>
      <c r="BR28" s="40" t="s">
        <v>100</v>
      </c>
      <c r="BS28" s="55">
        <f t="shared" si="11"/>
        <v>0</v>
      </c>
      <c r="BV28" s="63">
        <f t="shared" si="24"/>
        <v>0</v>
      </c>
    </row>
    <row r="29" spans="1:77" ht="46.8" x14ac:dyDescent="0.3">
      <c r="A29" s="33" t="s">
        <v>111</v>
      </c>
      <c r="B29" s="34" t="s">
        <v>166</v>
      </c>
      <c r="C29" s="33" t="s">
        <v>129</v>
      </c>
      <c r="D29" s="39" t="s">
        <v>150</v>
      </c>
      <c r="E29" s="43">
        <v>2022</v>
      </c>
      <c r="F29" s="39">
        <v>2022</v>
      </c>
      <c r="G29" s="39">
        <v>2023</v>
      </c>
      <c r="H29" s="40" t="s">
        <v>100</v>
      </c>
      <c r="I29" s="40" t="s">
        <v>100</v>
      </c>
      <c r="J29" s="40" t="s">
        <v>100</v>
      </c>
      <c r="K29" s="40" t="s">
        <v>100</v>
      </c>
      <c r="L29" s="40" t="s">
        <v>100</v>
      </c>
      <c r="M29" s="40" t="s">
        <v>100</v>
      </c>
      <c r="N29" s="40" t="s">
        <v>100</v>
      </c>
      <c r="O29" s="76">
        <v>4.0690055999999997</v>
      </c>
      <c r="P29" s="76">
        <f>AI29+AS29+BC29</f>
        <v>4.8309361900000001</v>
      </c>
      <c r="Q29" s="40" t="s">
        <v>100</v>
      </c>
      <c r="R29" s="76">
        <f>O29</f>
        <v>4.0690055999999997</v>
      </c>
      <c r="S29" s="76">
        <f>P29</f>
        <v>4.8309361900000001</v>
      </c>
      <c r="T29" s="40" t="s">
        <v>100</v>
      </c>
      <c r="U29" s="40" t="s">
        <v>100</v>
      </c>
      <c r="V29" s="40" t="s">
        <v>100</v>
      </c>
      <c r="W29" s="40" t="s">
        <v>100</v>
      </c>
      <c r="X29" s="40" t="s">
        <v>100</v>
      </c>
      <c r="Y29" s="40" t="s">
        <v>100</v>
      </c>
      <c r="Z29" s="40" t="s">
        <v>100</v>
      </c>
      <c r="AA29" s="40" t="s">
        <v>100</v>
      </c>
      <c r="AB29" s="40" t="s">
        <v>100</v>
      </c>
      <c r="AC29" s="40" t="s">
        <v>100</v>
      </c>
      <c r="AD29" s="45">
        <f t="shared" ref="AD29:AD44" si="69">AE29+AF29+AG29+AH29</f>
        <v>4.0690055999999997</v>
      </c>
      <c r="AE29" s="76">
        <v>0</v>
      </c>
      <c r="AF29" s="76">
        <v>0</v>
      </c>
      <c r="AG29" s="76">
        <v>3.2447689099999995</v>
      </c>
      <c r="AH29" s="76">
        <v>0.82423668999999999</v>
      </c>
      <c r="AI29" s="45">
        <v>4.5529531900000002</v>
      </c>
      <c r="AJ29" s="76">
        <v>0</v>
      </c>
      <c r="AK29" s="76">
        <v>0</v>
      </c>
      <c r="AL29" s="76">
        <f>AI29-AM29</f>
        <v>3.19618497</v>
      </c>
      <c r="AM29" s="76">
        <v>1.35676822</v>
      </c>
      <c r="AN29" s="45">
        <f>AO29+AP29+AQ29+AR29</f>
        <v>0</v>
      </c>
      <c r="AO29" s="45">
        <f>SUM(AO30:AO42)</f>
        <v>0</v>
      </c>
      <c r="AP29" s="45">
        <f>SUM(AP30:AP42)</f>
        <v>0</v>
      </c>
      <c r="AQ29" s="45">
        <v>0</v>
      </c>
      <c r="AR29" s="45">
        <v>0</v>
      </c>
      <c r="AS29" s="45">
        <f>AT29+AU29+AV29+AW29</f>
        <v>0.27798299999999998</v>
      </c>
      <c r="AT29" s="45">
        <f>SUM(AT30:AT42)</f>
        <v>0</v>
      </c>
      <c r="AU29" s="45">
        <f>SUM(AU30:AU42)</f>
        <v>0</v>
      </c>
      <c r="AV29" s="45">
        <v>0.27798299999999998</v>
      </c>
      <c r="AW29" s="45">
        <v>0</v>
      </c>
      <c r="AX29" s="45">
        <f>AY29+AZ29+BA29+BB29</f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f>BD29+BE29+BF29+BG29</f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f t="shared" si="18"/>
        <v>4.0690055999999997</v>
      </c>
      <c r="BI29" s="45">
        <f t="shared" si="19"/>
        <v>0</v>
      </c>
      <c r="BJ29" s="45">
        <f t="shared" si="20"/>
        <v>0</v>
      </c>
      <c r="BK29" s="45">
        <f t="shared" si="21"/>
        <v>3.2447689099999995</v>
      </c>
      <c r="BL29" s="45">
        <f t="shared" si="22"/>
        <v>0.82423668999999999</v>
      </c>
      <c r="BM29" s="45">
        <f t="shared" si="63"/>
        <v>4.8309361900000001</v>
      </c>
      <c r="BN29" s="45">
        <f t="shared" si="64"/>
        <v>0</v>
      </c>
      <c r="BO29" s="45">
        <f t="shared" si="65"/>
        <v>0</v>
      </c>
      <c r="BP29" s="45">
        <f t="shared" si="66"/>
        <v>3.4741679699999999</v>
      </c>
      <c r="BQ29" s="45">
        <f t="shared" si="67"/>
        <v>1.35676822</v>
      </c>
      <c r="BR29" s="70" t="s">
        <v>173</v>
      </c>
      <c r="BS29" s="55">
        <f t="shared" si="11"/>
        <v>0</v>
      </c>
      <c r="BT29" s="72"/>
      <c r="BV29" s="63">
        <f t="shared" si="24"/>
        <v>0</v>
      </c>
    </row>
    <row r="30" spans="1:77" ht="124.8" x14ac:dyDescent="0.3">
      <c r="A30" s="33" t="s">
        <v>112</v>
      </c>
      <c r="B30" s="34" t="s">
        <v>157</v>
      </c>
      <c r="C30" s="33" t="s">
        <v>131</v>
      </c>
      <c r="D30" s="39" t="s">
        <v>150</v>
      </c>
      <c r="E30" s="43">
        <v>2023</v>
      </c>
      <c r="F30" s="39">
        <f>E30</f>
        <v>2023</v>
      </c>
      <c r="G30" s="39">
        <v>2024</v>
      </c>
      <c r="H30" s="40" t="s">
        <v>100</v>
      </c>
      <c r="I30" s="40" t="s">
        <v>100</v>
      </c>
      <c r="J30" s="40" t="s">
        <v>100</v>
      </c>
      <c r="K30" s="40" t="s">
        <v>100</v>
      </c>
      <c r="L30" s="40" t="s">
        <v>100</v>
      </c>
      <c r="M30" s="40" t="s">
        <v>100</v>
      </c>
      <c r="N30" s="40" t="s">
        <v>100</v>
      </c>
      <c r="O30" s="76">
        <v>1.6441450099999999</v>
      </c>
      <c r="P30" s="76">
        <f t="shared" ref="P30:P61" si="70">AI30+AS30+BC30</f>
        <v>1.7421983300000001</v>
      </c>
      <c r="Q30" s="40" t="s">
        <v>100</v>
      </c>
      <c r="R30" s="76">
        <f t="shared" si="25"/>
        <v>1.6441450099999999</v>
      </c>
      <c r="S30" s="76">
        <f t="shared" si="25"/>
        <v>1.7421983300000001</v>
      </c>
      <c r="T30" s="40" t="s">
        <v>100</v>
      </c>
      <c r="U30" s="40" t="s">
        <v>100</v>
      </c>
      <c r="V30" s="40" t="s">
        <v>100</v>
      </c>
      <c r="W30" s="40" t="s">
        <v>100</v>
      </c>
      <c r="X30" s="40" t="s">
        <v>100</v>
      </c>
      <c r="Y30" s="40" t="s">
        <v>100</v>
      </c>
      <c r="Z30" s="40" t="s">
        <v>100</v>
      </c>
      <c r="AA30" s="40" t="s">
        <v>100</v>
      </c>
      <c r="AB30" s="40" t="s">
        <v>100</v>
      </c>
      <c r="AC30" s="40" t="s">
        <v>100</v>
      </c>
      <c r="AD30" s="45">
        <f t="shared" si="69"/>
        <v>0</v>
      </c>
      <c r="AE30" s="76">
        <v>0</v>
      </c>
      <c r="AF30" s="76">
        <v>0</v>
      </c>
      <c r="AG30" s="76">
        <v>0</v>
      </c>
      <c r="AH30" s="76">
        <v>0</v>
      </c>
      <c r="AI30" s="45">
        <f t="shared" ref="AI30:AI61" si="71">AJ30+AK30+AL30+AM30</f>
        <v>0</v>
      </c>
      <c r="AJ30" s="76">
        <v>0</v>
      </c>
      <c r="AK30" s="76">
        <v>0</v>
      </c>
      <c r="AL30" s="76">
        <v>0</v>
      </c>
      <c r="AM30" s="76">
        <v>0</v>
      </c>
      <c r="AN30" s="45">
        <f t="shared" ref="AN30:AN39" si="72">AO30+AP30+AQ30+AR30</f>
        <v>0.61943875000000004</v>
      </c>
      <c r="AO30" s="76">
        <v>0</v>
      </c>
      <c r="AP30" s="76">
        <v>0</v>
      </c>
      <c r="AQ30" s="76">
        <v>0.61943875000000004</v>
      </c>
      <c r="AR30" s="76">
        <v>0</v>
      </c>
      <c r="AS30" s="45">
        <f t="shared" ref="AS30:AS61" si="73">AT30+AU30+AV30+AW30</f>
        <v>1.0628159800000001</v>
      </c>
      <c r="AT30" s="76">
        <v>0</v>
      </c>
      <c r="AU30" s="76">
        <v>0</v>
      </c>
      <c r="AV30" s="76">
        <v>1.0628159800000001</v>
      </c>
      <c r="AW30" s="76">
        <v>0</v>
      </c>
      <c r="AX30" s="45">
        <f t="shared" ref="AX30:AX44" si="74">AY30+AZ30+BA30+BB30</f>
        <v>1.0247062599999999</v>
      </c>
      <c r="AY30" s="76">
        <v>0</v>
      </c>
      <c r="AZ30" s="76">
        <v>0</v>
      </c>
      <c r="BA30" s="76">
        <v>1.0247062599999999</v>
      </c>
      <c r="BB30" s="76">
        <v>0</v>
      </c>
      <c r="BC30" s="45">
        <f t="shared" ref="BC30:BC61" si="75">BD30+BE30+BF30+BG30</f>
        <v>0.67938235000000002</v>
      </c>
      <c r="BD30" s="76">
        <v>0</v>
      </c>
      <c r="BE30" s="76">
        <v>0</v>
      </c>
      <c r="BF30" s="76">
        <v>0.67938235000000002</v>
      </c>
      <c r="BG30" s="76">
        <v>0</v>
      </c>
      <c r="BH30" s="45">
        <f t="shared" si="18"/>
        <v>1.6441450099999999</v>
      </c>
      <c r="BI30" s="45">
        <f t="shared" si="19"/>
        <v>0</v>
      </c>
      <c r="BJ30" s="45">
        <f t="shared" si="20"/>
        <v>0</v>
      </c>
      <c r="BK30" s="45">
        <f t="shared" si="21"/>
        <v>1.6441450099999999</v>
      </c>
      <c r="BL30" s="45">
        <f t="shared" si="22"/>
        <v>0</v>
      </c>
      <c r="BM30" s="45">
        <f t="shared" si="63"/>
        <v>1.7421983300000001</v>
      </c>
      <c r="BN30" s="45">
        <f t="shared" si="64"/>
        <v>0</v>
      </c>
      <c r="BO30" s="45">
        <f t="shared" si="65"/>
        <v>0</v>
      </c>
      <c r="BP30" s="45">
        <f t="shared" si="66"/>
        <v>1.7421983300000001</v>
      </c>
      <c r="BQ30" s="45">
        <f t="shared" si="67"/>
        <v>0</v>
      </c>
      <c r="BR30" s="70" t="s">
        <v>174</v>
      </c>
      <c r="BS30" s="55">
        <f t="shared" si="11"/>
        <v>0</v>
      </c>
      <c r="BT30" s="72">
        <f>BM30-P30</f>
        <v>0</v>
      </c>
      <c r="BV30" s="63">
        <f t="shared" si="24"/>
        <v>0</v>
      </c>
    </row>
    <row r="31" spans="1:77" ht="62.4" x14ac:dyDescent="0.3">
      <c r="A31" s="33" t="s">
        <v>113</v>
      </c>
      <c r="B31" s="34" t="s">
        <v>198</v>
      </c>
      <c r="C31" s="33" t="s">
        <v>130</v>
      </c>
      <c r="D31" s="39" t="s">
        <v>150</v>
      </c>
      <c r="E31" s="43">
        <v>2022</v>
      </c>
      <c r="F31" s="39">
        <f t="shared" ref="F31:G38" si="76">E31</f>
        <v>2022</v>
      </c>
      <c r="G31" s="39">
        <v>2023</v>
      </c>
      <c r="H31" s="40" t="s">
        <v>100</v>
      </c>
      <c r="I31" s="40" t="s">
        <v>100</v>
      </c>
      <c r="J31" s="40" t="s">
        <v>100</v>
      </c>
      <c r="K31" s="40" t="s">
        <v>100</v>
      </c>
      <c r="L31" s="40" t="s">
        <v>100</v>
      </c>
      <c r="M31" s="40" t="s">
        <v>100</v>
      </c>
      <c r="N31" s="40" t="s">
        <v>100</v>
      </c>
      <c r="O31" s="76">
        <v>0.38098080000000001</v>
      </c>
      <c r="P31" s="76">
        <f>AI31+AS31+BC31</f>
        <v>1.2091890000000001</v>
      </c>
      <c r="Q31" s="40" t="s">
        <v>100</v>
      </c>
      <c r="R31" s="76">
        <f t="shared" si="25"/>
        <v>0.38098080000000001</v>
      </c>
      <c r="S31" s="76">
        <f t="shared" si="25"/>
        <v>1.2091890000000001</v>
      </c>
      <c r="T31" s="40" t="s">
        <v>100</v>
      </c>
      <c r="U31" s="40" t="s">
        <v>100</v>
      </c>
      <c r="V31" s="40" t="s">
        <v>100</v>
      </c>
      <c r="W31" s="40" t="s">
        <v>100</v>
      </c>
      <c r="X31" s="40" t="s">
        <v>100</v>
      </c>
      <c r="Y31" s="40" t="s">
        <v>100</v>
      </c>
      <c r="Z31" s="40" t="s">
        <v>100</v>
      </c>
      <c r="AA31" s="40" t="s">
        <v>100</v>
      </c>
      <c r="AB31" s="40" t="s">
        <v>100</v>
      </c>
      <c r="AC31" s="40" t="s">
        <v>100</v>
      </c>
      <c r="AD31" s="45">
        <f t="shared" si="69"/>
        <v>0.38098080000000001</v>
      </c>
      <c r="AE31" s="76">
        <v>0</v>
      </c>
      <c r="AF31" s="76">
        <v>0</v>
      </c>
      <c r="AG31" s="76">
        <v>0.38098080000000001</v>
      </c>
      <c r="AH31" s="76">
        <v>0</v>
      </c>
      <c r="AI31" s="45">
        <f t="shared" si="71"/>
        <v>0.33054600000000001</v>
      </c>
      <c r="AJ31" s="76">
        <v>0</v>
      </c>
      <c r="AK31" s="76">
        <v>0</v>
      </c>
      <c r="AL31" s="76">
        <v>0.33054600000000001</v>
      </c>
      <c r="AM31" s="76">
        <v>0</v>
      </c>
      <c r="AN31" s="45">
        <f t="shared" si="72"/>
        <v>0</v>
      </c>
      <c r="AO31" s="76">
        <v>0</v>
      </c>
      <c r="AP31" s="76">
        <v>0</v>
      </c>
      <c r="AQ31" s="76">
        <v>0</v>
      </c>
      <c r="AR31" s="76">
        <v>0</v>
      </c>
      <c r="AS31" s="45">
        <f t="shared" si="73"/>
        <v>0.87864300000000006</v>
      </c>
      <c r="AT31" s="76">
        <v>0</v>
      </c>
      <c r="AU31" s="76">
        <v>0</v>
      </c>
      <c r="AV31" s="76">
        <v>0.87864300000000006</v>
      </c>
      <c r="AW31" s="76">
        <v>0</v>
      </c>
      <c r="AX31" s="45">
        <f t="shared" si="74"/>
        <v>0</v>
      </c>
      <c r="AY31" s="76">
        <v>0</v>
      </c>
      <c r="AZ31" s="76">
        <v>0</v>
      </c>
      <c r="BA31" s="76">
        <v>0</v>
      </c>
      <c r="BB31" s="76">
        <v>0</v>
      </c>
      <c r="BC31" s="45">
        <f t="shared" si="75"/>
        <v>0</v>
      </c>
      <c r="BD31" s="76">
        <v>0</v>
      </c>
      <c r="BE31" s="76">
        <v>0</v>
      </c>
      <c r="BF31" s="76">
        <v>0</v>
      </c>
      <c r="BG31" s="76">
        <v>0</v>
      </c>
      <c r="BH31" s="45">
        <f t="shared" si="18"/>
        <v>0.38098080000000001</v>
      </c>
      <c r="BI31" s="45">
        <f t="shared" si="19"/>
        <v>0</v>
      </c>
      <c r="BJ31" s="45">
        <f t="shared" si="20"/>
        <v>0</v>
      </c>
      <c r="BK31" s="45">
        <f t="shared" si="21"/>
        <v>0.38098080000000001</v>
      </c>
      <c r="BL31" s="45">
        <f t="shared" si="22"/>
        <v>0</v>
      </c>
      <c r="BM31" s="45">
        <f t="shared" si="63"/>
        <v>1.2091890000000001</v>
      </c>
      <c r="BN31" s="45">
        <f t="shared" si="64"/>
        <v>0</v>
      </c>
      <c r="BO31" s="45">
        <f t="shared" si="65"/>
        <v>0</v>
      </c>
      <c r="BP31" s="45">
        <f t="shared" si="66"/>
        <v>1.2091890000000001</v>
      </c>
      <c r="BQ31" s="45">
        <f t="shared" si="67"/>
        <v>0</v>
      </c>
      <c r="BR31" s="70" t="s">
        <v>175</v>
      </c>
      <c r="BS31" s="55">
        <f t="shared" si="11"/>
        <v>0</v>
      </c>
      <c r="BT31" s="72">
        <f t="shared" ref="BT31:BT61" si="77">BM31-P31</f>
        <v>0</v>
      </c>
      <c r="BV31" s="63">
        <f t="shared" si="24"/>
        <v>0</v>
      </c>
    </row>
    <row r="32" spans="1:77" ht="156" x14ac:dyDescent="0.3">
      <c r="A32" s="33" t="s">
        <v>114</v>
      </c>
      <c r="B32" s="24" t="s">
        <v>142</v>
      </c>
      <c r="C32" s="33" t="s">
        <v>132</v>
      </c>
      <c r="D32" s="39" t="s">
        <v>150</v>
      </c>
      <c r="E32" s="43">
        <v>2023</v>
      </c>
      <c r="F32" s="39">
        <f t="shared" si="76"/>
        <v>2023</v>
      </c>
      <c r="G32" s="39">
        <v>2024</v>
      </c>
      <c r="H32" s="40" t="s">
        <v>100</v>
      </c>
      <c r="I32" s="40" t="s">
        <v>100</v>
      </c>
      <c r="J32" s="40" t="s">
        <v>100</v>
      </c>
      <c r="K32" s="40" t="s">
        <v>100</v>
      </c>
      <c r="L32" s="40" t="s">
        <v>100</v>
      </c>
      <c r="M32" s="40" t="s">
        <v>100</v>
      </c>
      <c r="N32" s="40" t="s">
        <v>100</v>
      </c>
      <c r="O32" s="76">
        <v>0.88389476999999994</v>
      </c>
      <c r="P32" s="76">
        <f t="shared" si="70"/>
        <v>1.0243423899999999</v>
      </c>
      <c r="Q32" s="40" t="s">
        <v>100</v>
      </c>
      <c r="R32" s="76">
        <f t="shared" si="25"/>
        <v>0.88389476999999994</v>
      </c>
      <c r="S32" s="76">
        <f t="shared" si="25"/>
        <v>1.0243423899999999</v>
      </c>
      <c r="T32" s="40" t="s">
        <v>100</v>
      </c>
      <c r="U32" s="40" t="s">
        <v>100</v>
      </c>
      <c r="V32" s="40" t="s">
        <v>100</v>
      </c>
      <c r="W32" s="40" t="s">
        <v>100</v>
      </c>
      <c r="X32" s="40" t="s">
        <v>100</v>
      </c>
      <c r="Y32" s="40" t="s">
        <v>100</v>
      </c>
      <c r="Z32" s="40" t="s">
        <v>100</v>
      </c>
      <c r="AA32" s="40" t="s">
        <v>100</v>
      </c>
      <c r="AB32" s="40" t="s">
        <v>100</v>
      </c>
      <c r="AC32" s="40" t="s">
        <v>100</v>
      </c>
      <c r="AD32" s="45">
        <f t="shared" si="69"/>
        <v>0</v>
      </c>
      <c r="AE32" s="76">
        <v>0</v>
      </c>
      <c r="AF32" s="76">
        <v>0</v>
      </c>
      <c r="AG32" s="76">
        <v>0</v>
      </c>
      <c r="AH32" s="76">
        <v>0</v>
      </c>
      <c r="AI32" s="45">
        <f t="shared" si="71"/>
        <v>0</v>
      </c>
      <c r="AJ32" s="76">
        <v>0</v>
      </c>
      <c r="AK32" s="76">
        <v>0</v>
      </c>
      <c r="AL32" s="76">
        <v>0</v>
      </c>
      <c r="AM32" s="76">
        <v>0</v>
      </c>
      <c r="AN32" s="45">
        <f t="shared" si="72"/>
        <v>0.88389476999999994</v>
      </c>
      <c r="AO32" s="76">
        <v>0</v>
      </c>
      <c r="AP32" s="76">
        <v>0</v>
      </c>
      <c r="AQ32" s="76">
        <v>0.88389476999999994</v>
      </c>
      <c r="AR32" s="76">
        <v>0</v>
      </c>
      <c r="AS32" s="45">
        <f t="shared" si="73"/>
        <v>0</v>
      </c>
      <c r="AT32" s="76">
        <v>0</v>
      </c>
      <c r="AU32" s="76">
        <v>0</v>
      </c>
      <c r="AV32" s="76">
        <v>0</v>
      </c>
      <c r="AW32" s="76">
        <v>0</v>
      </c>
      <c r="AX32" s="45">
        <f t="shared" si="74"/>
        <v>0</v>
      </c>
      <c r="AY32" s="76">
        <v>0</v>
      </c>
      <c r="AZ32" s="76">
        <v>0</v>
      </c>
      <c r="BA32" s="76">
        <v>0</v>
      </c>
      <c r="BB32" s="76">
        <v>0</v>
      </c>
      <c r="BC32" s="45">
        <f t="shared" si="75"/>
        <v>1.0243423899999999</v>
      </c>
      <c r="BD32" s="76">
        <v>0</v>
      </c>
      <c r="BE32" s="76">
        <v>0</v>
      </c>
      <c r="BF32" s="76">
        <v>1.0243423899999999</v>
      </c>
      <c r="BG32" s="76">
        <v>0</v>
      </c>
      <c r="BH32" s="45">
        <f t="shared" si="18"/>
        <v>0.88389476999999994</v>
      </c>
      <c r="BI32" s="45">
        <f t="shared" si="19"/>
        <v>0</v>
      </c>
      <c r="BJ32" s="45">
        <f t="shared" si="20"/>
        <v>0</v>
      </c>
      <c r="BK32" s="45">
        <f t="shared" si="21"/>
        <v>0.88389476999999994</v>
      </c>
      <c r="BL32" s="45">
        <f t="shared" si="22"/>
        <v>0</v>
      </c>
      <c r="BM32" s="45">
        <f t="shared" si="63"/>
        <v>1.0243423899999999</v>
      </c>
      <c r="BN32" s="45">
        <f t="shared" si="64"/>
        <v>0</v>
      </c>
      <c r="BO32" s="45">
        <f t="shared" si="65"/>
        <v>0</v>
      </c>
      <c r="BP32" s="45">
        <f t="shared" si="66"/>
        <v>1.0243423899999999</v>
      </c>
      <c r="BQ32" s="45">
        <f t="shared" si="67"/>
        <v>0</v>
      </c>
      <c r="BR32" s="70" t="s">
        <v>176</v>
      </c>
      <c r="BS32" s="55">
        <f t="shared" si="11"/>
        <v>0</v>
      </c>
      <c r="BT32" s="72">
        <f t="shared" si="77"/>
        <v>0</v>
      </c>
      <c r="BV32" s="63">
        <f t="shared" si="24"/>
        <v>0</v>
      </c>
    </row>
    <row r="33" spans="1:74" ht="62.4" x14ac:dyDescent="0.3">
      <c r="A33" s="33" t="s">
        <v>115</v>
      </c>
      <c r="B33" s="34" t="s">
        <v>143</v>
      </c>
      <c r="C33" s="33" t="s">
        <v>133</v>
      </c>
      <c r="D33" s="39" t="s">
        <v>150</v>
      </c>
      <c r="E33" s="43">
        <v>2022</v>
      </c>
      <c r="F33" s="39">
        <f t="shared" si="76"/>
        <v>2022</v>
      </c>
      <c r="G33" s="39">
        <v>2023</v>
      </c>
      <c r="H33" s="40" t="s">
        <v>100</v>
      </c>
      <c r="I33" s="40" t="s">
        <v>100</v>
      </c>
      <c r="J33" s="40" t="s">
        <v>100</v>
      </c>
      <c r="K33" s="40" t="s">
        <v>100</v>
      </c>
      <c r="L33" s="40" t="s">
        <v>100</v>
      </c>
      <c r="M33" s="40" t="s">
        <v>100</v>
      </c>
      <c r="N33" s="40" t="s">
        <v>100</v>
      </c>
      <c r="O33" s="76">
        <v>1.025528</v>
      </c>
      <c r="P33" s="76">
        <f t="shared" si="70"/>
        <v>1.2578279999999999</v>
      </c>
      <c r="Q33" s="40" t="s">
        <v>100</v>
      </c>
      <c r="R33" s="76">
        <f t="shared" si="25"/>
        <v>1.025528</v>
      </c>
      <c r="S33" s="76">
        <f t="shared" si="25"/>
        <v>1.2578279999999999</v>
      </c>
      <c r="T33" s="40" t="s">
        <v>100</v>
      </c>
      <c r="U33" s="40" t="s">
        <v>100</v>
      </c>
      <c r="V33" s="40" t="s">
        <v>100</v>
      </c>
      <c r="W33" s="40" t="s">
        <v>100</v>
      </c>
      <c r="X33" s="40" t="s">
        <v>100</v>
      </c>
      <c r="Y33" s="40" t="s">
        <v>100</v>
      </c>
      <c r="Z33" s="40" t="s">
        <v>100</v>
      </c>
      <c r="AA33" s="40" t="s">
        <v>100</v>
      </c>
      <c r="AB33" s="40" t="s">
        <v>100</v>
      </c>
      <c r="AC33" s="40" t="s">
        <v>100</v>
      </c>
      <c r="AD33" s="45">
        <f t="shared" si="69"/>
        <v>1.025528</v>
      </c>
      <c r="AE33" s="76">
        <v>0</v>
      </c>
      <c r="AF33" s="76">
        <v>0</v>
      </c>
      <c r="AG33" s="76">
        <v>1.025528</v>
      </c>
      <c r="AH33" s="76">
        <v>0</v>
      </c>
      <c r="AI33" s="45">
        <f t="shared" si="71"/>
        <v>1.025528</v>
      </c>
      <c r="AJ33" s="76">
        <v>0</v>
      </c>
      <c r="AK33" s="76">
        <v>0</v>
      </c>
      <c r="AL33" s="76">
        <v>1.025528</v>
      </c>
      <c r="AM33" s="76">
        <v>0</v>
      </c>
      <c r="AN33" s="45">
        <f t="shared" si="72"/>
        <v>0</v>
      </c>
      <c r="AO33" s="76">
        <v>0</v>
      </c>
      <c r="AP33" s="76">
        <v>0</v>
      </c>
      <c r="AQ33" s="76">
        <v>0</v>
      </c>
      <c r="AR33" s="76">
        <v>0</v>
      </c>
      <c r="AS33" s="45">
        <f t="shared" si="73"/>
        <v>0.23230000000000001</v>
      </c>
      <c r="AT33" s="76">
        <v>0</v>
      </c>
      <c r="AU33" s="76">
        <v>0</v>
      </c>
      <c r="AV33" s="76">
        <v>0.23230000000000001</v>
      </c>
      <c r="AW33" s="76">
        <v>0</v>
      </c>
      <c r="AX33" s="45">
        <f t="shared" si="74"/>
        <v>0</v>
      </c>
      <c r="AY33" s="76">
        <v>0</v>
      </c>
      <c r="AZ33" s="76">
        <v>0</v>
      </c>
      <c r="BA33" s="76">
        <v>0</v>
      </c>
      <c r="BB33" s="76">
        <v>0</v>
      </c>
      <c r="BC33" s="45">
        <f t="shared" si="75"/>
        <v>0</v>
      </c>
      <c r="BD33" s="76">
        <v>0</v>
      </c>
      <c r="BE33" s="76">
        <v>0</v>
      </c>
      <c r="BF33" s="76">
        <v>0</v>
      </c>
      <c r="BG33" s="76">
        <v>0</v>
      </c>
      <c r="BH33" s="45">
        <f t="shared" si="18"/>
        <v>1.025528</v>
      </c>
      <c r="BI33" s="45">
        <f t="shared" si="19"/>
        <v>0</v>
      </c>
      <c r="BJ33" s="45">
        <f t="shared" si="20"/>
        <v>0</v>
      </c>
      <c r="BK33" s="45">
        <f t="shared" si="21"/>
        <v>1.025528</v>
      </c>
      <c r="BL33" s="45">
        <f t="shared" si="22"/>
        <v>0</v>
      </c>
      <c r="BM33" s="45">
        <f t="shared" si="63"/>
        <v>1.2578279999999999</v>
      </c>
      <c r="BN33" s="45">
        <f t="shared" si="64"/>
        <v>0</v>
      </c>
      <c r="BO33" s="45">
        <f t="shared" si="65"/>
        <v>0</v>
      </c>
      <c r="BP33" s="45">
        <f t="shared" si="66"/>
        <v>1.2578279999999999</v>
      </c>
      <c r="BQ33" s="45">
        <f t="shared" si="67"/>
        <v>0</v>
      </c>
      <c r="BR33" s="70" t="s">
        <v>177</v>
      </c>
      <c r="BS33" s="55">
        <f t="shared" si="11"/>
        <v>0</v>
      </c>
      <c r="BT33" s="72">
        <f t="shared" si="77"/>
        <v>0</v>
      </c>
      <c r="BV33" s="63">
        <f t="shared" si="24"/>
        <v>0</v>
      </c>
    </row>
    <row r="34" spans="1:74" ht="62.4" x14ac:dyDescent="0.3">
      <c r="A34" s="33" t="s">
        <v>116</v>
      </c>
      <c r="B34" s="34" t="s">
        <v>144</v>
      </c>
      <c r="C34" s="33" t="s">
        <v>134</v>
      </c>
      <c r="D34" s="39" t="s">
        <v>150</v>
      </c>
      <c r="E34" s="43">
        <v>2023</v>
      </c>
      <c r="F34" s="39">
        <v>2024</v>
      </c>
      <c r="G34" s="39">
        <v>2023</v>
      </c>
      <c r="H34" s="40" t="s">
        <v>100</v>
      </c>
      <c r="I34" s="40" t="s">
        <v>100</v>
      </c>
      <c r="J34" s="40" t="s">
        <v>100</v>
      </c>
      <c r="K34" s="40" t="s">
        <v>100</v>
      </c>
      <c r="L34" s="40" t="s">
        <v>100</v>
      </c>
      <c r="M34" s="40" t="s">
        <v>100</v>
      </c>
      <c r="N34" s="40" t="s">
        <v>100</v>
      </c>
      <c r="O34" s="76">
        <v>0.45077670999999997</v>
      </c>
      <c r="P34" s="76">
        <f t="shared" si="70"/>
        <v>0.42934564000000003</v>
      </c>
      <c r="Q34" s="40" t="s">
        <v>100</v>
      </c>
      <c r="R34" s="76">
        <f t="shared" si="25"/>
        <v>0.45077670999999997</v>
      </c>
      <c r="S34" s="76">
        <f t="shared" si="25"/>
        <v>0.42934564000000003</v>
      </c>
      <c r="T34" s="40" t="s">
        <v>100</v>
      </c>
      <c r="U34" s="40" t="s">
        <v>100</v>
      </c>
      <c r="V34" s="40" t="s">
        <v>100</v>
      </c>
      <c r="W34" s="40" t="s">
        <v>100</v>
      </c>
      <c r="X34" s="40" t="s">
        <v>100</v>
      </c>
      <c r="Y34" s="40" t="s">
        <v>100</v>
      </c>
      <c r="Z34" s="40" t="s">
        <v>100</v>
      </c>
      <c r="AA34" s="40" t="s">
        <v>100</v>
      </c>
      <c r="AB34" s="40" t="s">
        <v>100</v>
      </c>
      <c r="AC34" s="40" t="s">
        <v>100</v>
      </c>
      <c r="AD34" s="45">
        <f t="shared" si="69"/>
        <v>0</v>
      </c>
      <c r="AE34" s="76">
        <v>0</v>
      </c>
      <c r="AF34" s="76">
        <v>0</v>
      </c>
      <c r="AG34" s="76">
        <v>0</v>
      </c>
      <c r="AH34" s="76">
        <v>0</v>
      </c>
      <c r="AI34" s="45">
        <f t="shared" si="71"/>
        <v>0</v>
      </c>
      <c r="AJ34" s="76">
        <v>0</v>
      </c>
      <c r="AK34" s="76">
        <v>0</v>
      </c>
      <c r="AL34" s="76">
        <v>0</v>
      </c>
      <c r="AM34" s="76">
        <v>0</v>
      </c>
      <c r="AN34" s="45">
        <f t="shared" si="72"/>
        <v>0</v>
      </c>
      <c r="AO34" s="76">
        <v>0</v>
      </c>
      <c r="AP34" s="76">
        <v>0</v>
      </c>
      <c r="AQ34" s="76">
        <v>0</v>
      </c>
      <c r="AR34" s="76">
        <v>0</v>
      </c>
      <c r="AS34" s="45">
        <f t="shared" si="73"/>
        <v>0.42934564000000003</v>
      </c>
      <c r="AT34" s="76">
        <v>0</v>
      </c>
      <c r="AU34" s="76">
        <v>0</v>
      </c>
      <c r="AV34" s="76">
        <v>0.39002456000000002</v>
      </c>
      <c r="AW34" s="76">
        <v>3.9321080000000001E-2</v>
      </c>
      <c r="AX34" s="45">
        <f t="shared" si="74"/>
        <v>0.45077670999999997</v>
      </c>
      <c r="AY34" s="76">
        <v>0</v>
      </c>
      <c r="AZ34" s="76">
        <v>0</v>
      </c>
      <c r="BA34" s="76">
        <v>0.41145562999999996</v>
      </c>
      <c r="BB34" s="76">
        <v>3.9321080000000001E-2</v>
      </c>
      <c r="BC34" s="45">
        <f t="shared" si="75"/>
        <v>0</v>
      </c>
      <c r="BD34" s="76">
        <v>0</v>
      </c>
      <c r="BE34" s="76">
        <v>0</v>
      </c>
      <c r="BF34" s="76">
        <v>0</v>
      </c>
      <c r="BG34" s="76">
        <v>0</v>
      </c>
      <c r="BH34" s="45">
        <f t="shared" si="18"/>
        <v>0.45077670999999997</v>
      </c>
      <c r="BI34" s="45">
        <f t="shared" si="19"/>
        <v>0</v>
      </c>
      <c r="BJ34" s="45">
        <f t="shared" si="20"/>
        <v>0</v>
      </c>
      <c r="BK34" s="45">
        <f t="shared" si="21"/>
        <v>0.41145562999999996</v>
      </c>
      <c r="BL34" s="45">
        <f t="shared" si="22"/>
        <v>3.9321080000000001E-2</v>
      </c>
      <c r="BM34" s="45">
        <f t="shared" si="63"/>
        <v>0.42934564000000003</v>
      </c>
      <c r="BN34" s="45">
        <f t="shared" si="64"/>
        <v>0</v>
      </c>
      <c r="BO34" s="45">
        <f t="shared" si="65"/>
        <v>0</v>
      </c>
      <c r="BP34" s="45">
        <f t="shared" si="66"/>
        <v>0.39002456000000002</v>
      </c>
      <c r="BQ34" s="45">
        <f t="shared" si="67"/>
        <v>3.9321080000000001E-2</v>
      </c>
      <c r="BR34" s="70" t="s">
        <v>178</v>
      </c>
      <c r="BS34" s="55">
        <f t="shared" si="11"/>
        <v>0</v>
      </c>
      <c r="BT34" s="72">
        <f t="shared" si="77"/>
        <v>0</v>
      </c>
      <c r="BV34" s="63">
        <f t="shared" si="24"/>
        <v>0</v>
      </c>
    </row>
    <row r="35" spans="1:74" ht="46.8" x14ac:dyDescent="0.3">
      <c r="A35" s="33" t="s">
        <v>117</v>
      </c>
      <c r="B35" s="34" t="s">
        <v>145</v>
      </c>
      <c r="C35" s="33" t="s">
        <v>135</v>
      </c>
      <c r="D35" s="39" t="s">
        <v>150</v>
      </c>
      <c r="E35" s="43">
        <v>2022</v>
      </c>
      <c r="F35" s="39">
        <v>2022</v>
      </c>
      <c r="G35" s="39">
        <v>2022</v>
      </c>
      <c r="H35" s="40" t="s">
        <v>100</v>
      </c>
      <c r="I35" s="40" t="s">
        <v>100</v>
      </c>
      <c r="J35" s="40" t="s">
        <v>100</v>
      </c>
      <c r="K35" s="40" t="s">
        <v>100</v>
      </c>
      <c r="L35" s="40" t="s">
        <v>100</v>
      </c>
      <c r="M35" s="40" t="s">
        <v>100</v>
      </c>
      <c r="N35" s="40" t="s">
        <v>100</v>
      </c>
      <c r="O35" s="76">
        <v>1.6629639999999999</v>
      </c>
      <c r="P35" s="76">
        <f t="shared" si="70"/>
        <v>1.6629639999999999</v>
      </c>
      <c r="Q35" s="40" t="s">
        <v>100</v>
      </c>
      <c r="R35" s="76">
        <f t="shared" si="25"/>
        <v>1.6629639999999999</v>
      </c>
      <c r="S35" s="76">
        <f t="shared" si="25"/>
        <v>1.6629639999999999</v>
      </c>
      <c r="T35" s="40" t="s">
        <v>100</v>
      </c>
      <c r="U35" s="40" t="s">
        <v>100</v>
      </c>
      <c r="V35" s="40" t="s">
        <v>100</v>
      </c>
      <c r="W35" s="40" t="s">
        <v>100</v>
      </c>
      <c r="X35" s="40" t="s">
        <v>100</v>
      </c>
      <c r="Y35" s="40" t="s">
        <v>100</v>
      </c>
      <c r="Z35" s="40" t="s">
        <v>100</v>
      </c>
      <c r="AA35" s="40" t="s">
        <v>100</v>
      </c>
      <c r="AB35" s="40" t="s">
        <v>100</v>
      </c>
      <c r="AC35" s="40" t="s">
        <v>100</v>
      </c>
      <c r="AD35" s="45">
        <f t="shared" si="69"/>
        <v>1.6629639999999999</v>
      </c>
      <c r="AE35" s="76">
        <v>0</v>
      </c>
      <c r="AF35" s="76">
        <v>0</v>
      </c>
      <c r="AG35" s="76">
        <v>1.6629639999999999</v>
      </c>
      <c r="AH35" s="76">
        <v>0</v>
      </c>
      <c r="AI35" s="45">
        <f t="shared" si="71"/>
        <v>1.6629639999999999</v>
      </c>
      <c r="AJ35" s="76">
        <v>0</v>
      </c>
      <c r="AK35" s="76">
        <v>0</v>
      </c>
      <c r="AL35" s="76">
        <v>1.6629639999999999</v>
      </c>
      <c r="AM35" s="76">
        <v>0</v>
      </c>
      <c r="AN35" s="45">
        <f t="shared" si="72"/>
        <v>0</v>
      </c>
      <c r="AO35" s="76">
        <v>0</v>
      </c>
      <c r="AP35" s="76">
        <v>0</v>
      </c>
      <c r="AQ35" s="76">
        <v>0</v>
      </c>
      <c r="AR35" s="76">
        <v>0</v>
      </c>
      <c r="AS35" s="45">
        <f t="shared" si="73"/>
        <v>0</v>
      </c>
      <c r="AT35" s="76">
        <v>0</v>
      </c>
      <c r="AU35" s="76">
        <v>0</v>
      </c>
      <c r="AV35" s="76">
        <v>0</v>
      </c>
      <c r="AW35" s="76">
        <v>0</v>
      </c>
      <c r="AX35" s="45">
        <f t="shared" si="74"/>
        <v>0</v>
      </c>
      <c r="AY35" s="76">
        <v>0</v>
      </c>
      <c r="AZ35" s="76">
        <v>0</v>
      </c>
      <c r="BA35" s="76">
        <v>0</v>
      </c>
      <c r="BB35" s="76">
        <v>0</v>
      </c>
      <c r="BC35" s="45">
        <f t="shared" si="75"/>
        <v>0</v>
      </c>
      <c r="BD35" s="76">
        <v>0</v>
      </c>
      <c r="BE35" s="76">
        <v>0</v>
      </c>
      <c r="BF35" s="76">
        <v>0</v>
      </c>
      <c r="BG35" s="76">
        <v>0</v>
      </c>
      <c r="BH35" s="45">
        <f t="shared" si="18"/>
        <v>1.6629639999999999</v>
      </c>
      <c r="BI35" s="45">
        <f t="shared" si="19"/>
        <v>0</v>
      </c>
      <c r="BJ35" s="45">
        <f t="shared" si="20"/>
        <v>0</v>
      </c>
      <c r="BK35" s="45">
        <f t="shared" si="21"/>
        <v>1.6629639999999999</v>
      </c>
      <c r="BL35" s="45">
        <f t="shared" si="22"/>
        <v>0</v>
      </c>
      <c r="BM35" s="45">
        <f t="shared" si="63"/>
        <v>1.6629639999999999</v>
      </c>
      <c r="BN35" s="45">
        <f t="shared" si="64"/>
        <v>0</v>
      </c>
      <c r="BO35" s="45">
        <f t="shared" si="65"/>
        <v>0</v>
      </c>
      <c r="BP35" s="45">
        <f t="shared" si="66"/>
        <v>1.6629639999999999</v>
      </c>
      <c r="BQ35" s="45">
        <f t="shared" si="67"/>
        <v>0</v>
      </c>
      <c r="BR35" s="70"/>
      <c r="BS35" s="55">
        <f t="shared" si="11"/>
        <v>0</v>
      </c>
      <c r="BT35" s="72">
        <f t="shared" si="77"/>
        <v>0</v>
      </c>
      <c r="BV35" s="63">
        <f t="shared" si="24"/>
        <v>0</v>
      </c>
    </row>
    <row r="36" spans="1:74" ht="46.8" x14ac:dyDescent="0.3">
      <c r="A36" s="33" t="s">
        <v>118</v>
      </c>
      <c r="B36" s="34" t="s">
        <v>146</v>
      </c>
      <c r="C36" s="33" t="s">
        <v>136</v>
      </c>
      <c r="D36" s="39" t="s">
        <v>150</v>
      </c>
      <c r="E36" s="43">
        <v>2023</v>
      </c>
      <c r="F36" s="39">
        <f t="shared" si="76"/>
        <v>2023</v>
      </c>
      <c r="G36" s="39">
        <f t="shared" si="76"/>
        <v>2023</v>
      </c>
      <c r="H36" s="40" t="s">
        <v>100</v>
      </c>
      <c r="I36" s="40" t="s">
        <v>100</v>
      </c>
      <c r="J36" s="40" t="s">
        <v>100</v>
      </c>
      <c r="K36" s="40" t="s">
        <v>100</v>
      </c>
      <c r="L36" s="40" t="s">
        <v>100</v>
      </c>
      <c r="M36" s="40" t="s">
        <v>100</v>
      </c>
      <c r="N36" s="40" t="s">
        <v>100</v>
      </c>
      <c r="O36" s="76">
        <v>0.26951253000000003</v>
      </c>
      <c r="P36" s="76">
        <f t="shared" si="70"/>
        <v>0.35715686000000002</v>
      </c>
      <c r="Q36" s="40" t="s">
        <v>100</v>
      </c>
      <c r="R36" s="76">
        <f t="shared" si="25"/>
        <v>0.26951253000000003</v>
      </c>
      <c r="S36" s="76">
        <f t="shared" si="25"/>
        <v>0.35715686000000002</v>
      </c>
      <c r="T36" s="40" t="s">
        <v>100</v>
      </c>
      <c r="U36" s="40" t="s">
        <v>100</v>
      </c>
      <c r="V36" s="40" t="s">
        <v>100</v>
      </c>
      <c r="W36" s="40" t="s">
        <v>100</v>
      </c>
      <c r="X36" s="40" t="s">
        <v>100</v>
      </c>
      <c r="Y36" s="40" t="s">
        <v>100</v>
      </c>
      <c r="Z36" s="40" t="s">
        <v>100</v>
      </c>
      <c r="AA36" s="40" t="s">
        <v>100</v>
      </c>
      <c r="AB36" s="40" t="s">
        <v>100</v>
      </c>
      <c r="AC36" s="40" t="s">
        <v>100</v>
      </c>
      <c r="AD36" s="45">
        <f t="shared" si="69"/>
        <v>0</v>
      </c>
      <c r="AE36" s="76">
        <v>0</v>
      </c>
      <c r="AF36" s="76">
        <v>0</v>
      </c>
      <c r="AG36" s="76">
        <v>0</v>
      </c>
      <c r="AH36" s="76">
        <v>0</v>
      </c>
      <c r="AI36" s="45">
        <f t="shared" si="71"/>
        <v>0</v>
      </c>
      <c r="AJ36" s="76">
        <v>0</v>
      </c>
      <c r="AK36" s="76">
        <v>0</v>
      </c>
      <c r="AL36" s="76">
        <v>0</v>
      </c>
      <c r="AM36" s="76">
        <v>0</v>
      </c>
      <c r="AN36" s="45">
        <f t="shared" si="72"/>
        <v>0.26951253000000003</v>
      </c>
      <c r="AO36" s="76">
        <v>0</v>
      </c>
      <c r="AP36" s="76">
        <v>0</v>
      </c>
      <c r="AQ36" s="76">
        <v>0.26951253000000003</v>
      </c>
      <c r="AR36" s="76">
        <v>0</v>
      </c>
      <c r="AS36" s="45">
        <f t="shared" si="73"/>
        <v>0.35715686000000002</v>
      </c>
      <c r="AT36" s="76">
        <v>0</v>
      </c>
      <c r="AU36" s="76">
        <v>0</v>
      </c>
      <c r="AV36" s="76">
        <v>0.35715686000000002</v>
      </c>
      <c r="AW36" s="76">
        <v>0</v>
      </c>
      <c r="AX36" s="45">
        <f t="shared" si="74"/>
        <v>0</v>
      </c>
      <c r="AY36" s="76">
        <v>0</v>
      </c>
      <c r="AZ36" s="76">
        <v>0</v>
      </c>
      <c r="BA36" s="76">
        <v>0</v>
      </c>
      <c r="BB36" s="76">
        <v>0</v>
      </c>
      <c r="BC36" s="45">
        <f t="shared" si="75"/>
        <v>0</v>
      </c>
      <c r="BD36" s="76">
        <v>0</v>
      </c>
      <c r="BE36" s="76">
        <v>0</v>
      </c>
      <c r="BF36" s="76">
        <v>0</v>
      </c>
      <c r="BG36" s="76">
        <v>0</v>
      </c>
      <c r="BH36" s="45">
        <f t="shared" si="18"/>
        <v>0.26951253000000003</v>
      </c>
      <c r="BI36" s="45">
        <f t="shared" si="19"/>
        <v>0</v>
      </c>
      <c r="BJ36" s="45">
        <f t="shared" si="20"/>
        <v>0</v>
      </c>
      <c r="BK36" s="45">
        <f t="shared" si="21"/>
        <v>0.26951253000000003</v>
      </c>
      <c r="BL36" s="45">
        <f t="shared" si="22"/>
        <v>0</v>
      </c>
      <c r="BM36" s="45">
        <f t="shared" si="63"/>
        <v>0.35715686000000002</v>
      </c>
      <c r="BN36" s="45">
        <f t="shared" si="64"/>
        <v>0</v>
      </c>
      <c r="BO36" s="45">
        <f t="shared" si="65"/>
        <v>0</v>
      </c>
      <c r="BP36" s="45">
        <f t="shared" si="66"/>
        <v>0.35715686000000002</v>
      </c>
      <c r="BQ36" s="45">
        <f t="shared" si="67"/>
        <v>0</v>
      </c>
      <c r="BR36" s="70" t="s">
        <v>164</v>
      </c>
      <c r="BS36" s="55">
        <f t="shared" si="11"/>
        <v>0</v>
      </c>
      <c r="BT36" s="72">
        <f t="shared" si="77"/>
        <v>0</v>
      </c>
      <c r="BV36" s="63">
        <f t="shared" si="24"/>
        <v>0</v>
      </c>
    </row>
    <row r="37" spans="1:74" ht="62.4" x14ac:dyDescent="0.3">
      <c r="A37" s="33" t="s">
        <v>119</v>
      </c>
      <c r="B37" s="34" t="s">
        <v>147</v>
      </c>
      <c r="C37" s="33" t="s">
        <v>137</v>
      </c>
      <c r="D37" s="39" t="s">
        <v>150</v>
      </c>
      <c r="E37" s="43">
        <v>2023</v>
      </c>
      <c r="F37" s="39">
        <f t="shared" si="76"/>
        <v>2023</v>
      </c>
      <c r="G37" s="39">
        <v>2024</v>
      </c>
      <c r="H37" s="40" t="s">
        <v>100</v>
      </c>
      <c r="I37" s="40" t="s">
        <v>100</v>
      </c>
      <c r="J37" s="40" t="s">
        <v>100</v>
      </c>
      <c r="K37" s="40" t="s">
        <v>100</v>
      </c>
      <c r="L37" s="40" t="s">
        <v>100</v>
      </c>
      <c r="M37" s="40" t="s">
        <v>100</v>
      </c>
      <c r="N37" s="40" t="s">
        <v>100</v>
      </c>
      <c r="O37" s="76">
        <v>0.54682523999999999</v>
      </c>
      <c r="P37" s="76">
        <f t="shared" si="70"/>
        <v>0.6184059999999999</v>
      </c>
      <c r="Q37" s="40" t="s">
        <v>100</v>
      </c>
      <c r="R37" s="76">
        <f t="shared" si="25"/>
        <v>0.54682523999999999</v>
      </c>
      <c r="S37" s="76">
        <f t="shared" si="25"/>
        <v>0.6184059999999999</v>
      </c>
      <c r="T37" s="40" t="s">
        <v>100</v>
      </c>
      <c r="U37" s="40" t="s">
        <v>100</v>
      </c>
      <c r="V37" s="40" t="s">
        <v>100</v>
      </c>
      <c r="W37" s="40" t="s">
        <v>100</v>
      </c>
      <c r="X37" s="40" t="s">
        <v>100</v>
      </c>
      <c r="Y37" s="40" t="s">
        <v>100</v>
      </c>
      <c r="Z37" s="40" t="s">
        <v>100</v>
      </c>
      <c r="AA37" s="40" t="s">
        <v>100</v>
      </c>
      <c r="AB37" s="40" t="s">
        <v>100</v>
      </c>
      <c r="AC37" s="40" t="s">
        <v>100</v>
      </c>
      <c r="AD37" s="45">
        <f t="shared" si="69"/>
        <v>0</v>
      </c>
      <c r="AE37" s="76">
        <v>0</v>
      </c>
      <c r="AF37" s="76">
        <v>0</v>
      </c>
      <c r="AG37" s="76">
        <v>0</v>
      </c>
      <c r="AH37" s="76">
        <v>0</v>
      </c>
      <c r="AI37" s="45">
        <f t="shared" si="71"/>
        <v>0</v>
      </c>
      <c r="AJ37" s="76">
        <v>0</v>
      </c>
      <c r="AK37" s="76">
        <v>0</v>
      </c>
      <c r="AL37" s="76">
        <v>0</v>
      </c>
      <c r="AM37" s="76">
        <v>0</v>
      </c>
      <c r="AN37" s="45">
        <f t="shared" si="72"/>
        <v>0.54682523999999999</v>
      </c>
      <c r="AO37" s="76">
        <v>0</v>
      </c>
      <c r="AP37" s="76">
        <v>0</v>
      </c>
      <c r="AQ37" s="76">
        <v>0.46480145</v>
      </c>
      <c r="AR37" s="76">
        <v>8.2023789999999999E-2</v>
      </c>
      <c r="AS37" s="45">
        <f t="shared" si="73"/>
        <v>0</v>
      </c>
      <c r="AT37" s="76">
        <v>0</v>
      </c>
      <c r="AU37" s="76">
        <v>0</v>
      </c>
      <c r="AV37" s="76">
        <v>0</v>
      </c>
      <c r="AW37" s="76">
        <v>0</v>
      </c>
      <c r="AX37" s="45">
        <f t="shared" si="74"/>
        <v>0</v>
      </c>
      <c r="AY37" s="76">
        <v>0</v>
      </c>
      <c r="AZ37" s="76">
        <v>0</v>
      </c>
      <c r="BA37" s="76">
        <v>0</v>
      </c>
      <c r="BB37" s="76">
        <v>0</v>
      </c>
      <c r="BC37" s="45">
        <f t="shared" si="75"/>
        <v>0.6184059999999999</v>
      </c>
      <c r="BD37" s="76">
        <v>0</v>
      </c>
      <c r="BE37" s="76">
        <v>0</v>
      </c>
      <c r="BF37" s="76">
        <v>0.53638220999999986</v>
      </c>
      <c r="BG37" s="76">
        <v>8.2023789999999999E-2</v>
      </c>
      <c r="BH37" s="45">
        <f t="shared" si="18"/>
        <v>0.54682523999999999</v>
      </c>
      <c r="BI37" s="45">
        <f t="shared" si="19"/>
        <v>0</v>
      </c>
      <c r="BJ37" s="45">
        <f t="shared" si="20"/>
        <v>0</v>
      </c>
      <c r="BK37" s="45">
        <f t="shared" si="21"/>
        <v>0.46480145</v>
      </c>
      <c r="BL37" s="45">
        <f t="shared" si="22"/>
        <v>8.2023789999999999E-2</v>
      </c>
      <c r="BM37" s="45">
        <f t="shared" si="63"/>
        <v>0.6184059999999999</v>
      </c>
      <c r="BN37" s="45">
        <f t="shared" si="64"/>
        <v>0</v>
      </c>
      <c r="BO37" s="45">
        <f t="shared" si="65"/>
        <v>0</v>
      </c>
      <c r="BP37" s="45">
        <f t="shared" si="66"/>
        <v>0.53638220999999986</v>
      </c>
      <c r="BQ37" s="45">
        <f t="shared" si="67"/>
        <v>8.2023789999999999E-2</v>
      </c>
      <c r="BR37" s="70" t="s">
        <v>179</v>
      </c>
      <c r="BS37" s="55">
        <f t="shared" si="11"/>
        <v>0</v>
      </c>
      <c r="BT37" s="72">
        <f t="shared" si="77"/>
        <v>0</v>
      </c>
      <c r="BV37" s="63">
        <f t="shared" si="24"/>
        <v>0</v>
      </c>
    </row>
    <row r="38" spans="1:74" ht="62.4" x14ac:dyDescent="0.3">
      <c r="A38" s="33" t="s">
        <v>120</v>
      </c>
      <c r="B38" s="34" t="s">
        <v>158</v>
      </c>
      <c r="C38" s="33" t="s">
        <v>138</v>
      </c>
      <c r="D38" s="39" t="s">
        <v>150</v>
      </c>
      <c r="E38" s="43">
        <v>2023</v>
      </c>
      <c r="F38" s="39">
        <f t="shared" si="76"/>
        <v>2023</v>
      </c>
      <c r="G38" s="39">
        <f t="shared" si="76"/>
        <v>2023</v>
      </c>
      <c r="H38" s="40" t="s">
        <v>100</v>
      </c>
      <c r="I38" s="40" t="s">
        <v>100</v>
      </c>
      <c r="J38" s="40" t="s">
        <v>100</v>
      </c>
      <c r="K38" s="40" t="s">
        <v>100</v>
      </c>
      <c r="L38" s="40" t="s">
        <v>100</v>
      </c>
      <c r="M38" s="40" t="s">
        <v>100</v>
      </c>
      <c r="N38" s="40" t="s">
        <v>100</v>
      </c>
      <c r="O38" s="76">
        <v>0.20019039</v>
      </c>
      <c r="P38" s="76">
        <f t="shared" si="70"/>
        <v>0.15760859999999999</v>
      </c>
      <c r="Q38" s="40" t="s">
        <v>100</v>
      </c>
      <c r="R38" s="76">
        <f t="shared" si="25"/>
        <v>0.20019039</v>
      </c>
      <c r="S38" s="76">
        <f t="shared" si="25"/>
        <v>0.15760859999999999</v>
      </c>
      <c r="T38" s="40" t="s">
        <v>100</v>
      </c>
      <c r="U38" s="40" t="s">
        <v>100</v>
      </c>
      <c r="V38" s="40" t="s">
        <v>100</v>
      </c>
      <c r="W38" s="40" t="s">
        <v>100</v>
      </c>
      <c r="X38" s="40" t="s">
        <v>100</v>
      </c>
      <c r="Y38" s="40" t="s">
        <v>100</v>
      </c>
      <c r="Z38" s="40" t="s">
        <v>100</v>
      </c>
      <c r="AA38" s="40" t="s">
        <v>100</v>
      </c>
      <c r="AB38" s="40" t="s">
        <v>100</v>
      </c>
      <c r="AC38" s="40" t="s">
        <v>100</v>
      </c>
      <c r="AD38" s="45">
        <f t="shared" si="69"/>
        <v>0</v>
      </c>
      <c r="AE38" s="76">
        <v>0</v>
      </c>
      <c r="AF38" s="76">
        <v>0</v>
      </c>
      <c r="AG38" s="76">
        <v>0</v>
      </c>
      <c r="AH38" s="76">
        <v>0</v>
      </c>
      <c r="AI38" s="45">
        <f t="shared" si="71"/>
        <v>0</v>
      </c>
      <c r="AJ38" s="76">
        <v>0</v>
      </c>
      <c r="AK38" s="76">
        <v>0</v>
      </c>
      <c r="AL38" s="76">
        <v>0</v>
      </c>
      <c r="AM38" s="76">
        <v>0</v>
      </c>
      <c r="AN38" s="45">
        <f t="shared" si="72"/>
        <v>0.20019039</v>
      </c>
      <c r="AO38" s="76">
        <v>0</v>
      </c>
      <c r="AP38" s="76">
        <v>0</v>
      </c>
      <c r="AQ38" s="76">
        <v>0.20019039</v>
      </c>
      <c r="AR38" s="76">
        <v>0</v>
      </c>
      <c r="AS38" s="45">
        <f t="shared" si="73"/>
        <v>0.15760859999999999</v>
      </c>
      <c r="AT38" s="76">
        <v>0</v>
      </c>
      <c r="AU38" s="76">
        <v>0</v>
      </c>
      <c r="AV38" s="76">
        <v>0.15760859999999999</v>
      </c>
      <c r="AW38" s="76">
        <v>0</v>
      </c>
      <c r="AX38" s="45">
        <f t="shared" si="74"/>
        <v>0</v>
      </c>
      <c r="AY38" s="76">
        <v>0</v>
      </c>
      <c r="AZ38" s="76">
        <v>0</v>
      </c>
      <c r="BA38" s="76">
        <v>0</v>
      </c>
      <c r="BB38" s="76">
        <v>0</v>
      </c>
      <c r="BC38" s="45">
        <f t="shared" si="75"/>
        <v>0</v>
      </c>
      <c r="BD38" s="76">
        <v>0</v>
      </c>
      <c r="BE38" s="76">
        <v>0</v>
      </c>
      <c r="BF38" s="76">
        <v>0</v>
      </c>
      <c r="BG38" s="76">
        <v>0</v>
      </c>
      <c r="BH38" s="45">
        <f t="shared" si="18"/>
        <v>0.20019039</v>
      </c>
      <c r="BI38" s="45">
        <f t="shared" si="19"/>
        <v>0</v>
      </c>
      <c r="BJ38" s="45">
        <f t="shared" si="20"/>
        <v>0</v>
      </c>
      <c r="BK38" s="45">
        <f t="shared" si="21"/>
        <v>0.20019039</v>
      </c>
      <c r="BL38" s="45">
        <f t="shared" si="22"/>
        <v>0</v>
      </c>
      <c r="BM38" s="45">
        <f t="shared" si="63"/>
        <v>0.15760859999999999</v>
      </c>
      <c r="BN38" s="45">
        <f t="shared" si="64"/>
        <v>0</v>
      </c>
      <c r="BO38" s="45">
        <f t="shared" si="65"/>
        <v>0</v>
      </c>
      <c r="BP38" s="45">
        <f t="shared" si="66"/>
        <v>0.15760859999999999</v>
      </c>
      <c r="BQ38" s="45">
        <f t="shared" si="67"/>
        <v>0</v>
      </c>
      <c r="BR38" s="70" t="s">
        <v>180</v>
      </c>
      <c r="BS38" s="55">
        <f t="shared" si="11"/>
        <v>0</v>
      </c>
      <c r="BT38" s="72">
        <f t="shared" si="77"/>
        <v>0</v>
      </c>
      <c r="BV38" s="63">
        <f t="shared" si="24"/>
        <v>0</v>
      </c>
    </row>
    <row r="39" spans="1:74" ht="109.2" x14ac:dyDescent="0.3">
      <c r="A39" s="33" t="s">
        <v>121</v>
      </c>
      <c r="B39" s="34" t="s">
        <v>159</v>
      </c>
      <c r="C39" s="33" t="s">
        <v>139</v>
      </c>
      <c r="D39" s="39" t="s">
        <v>150</v>
      </c>
      <c r="E39" s="43">
        <v>2022</v>
      </c>
      <c r="F39" s="39">
        <v>2024</v>
      </c>
      <c r="G39" s="39">
        <f>F39</f>
        <v>2024</v>
      </c>
      <c r="H39" s="40" t="s">
        <v>100</v>
      </c>
      <c r="I39" s="40" t="s">
        <v>100</v>
      </c>
      <c r="J39" s="40" t="s">
        <v>100</v>
      </c>
      <c r="K39" s="40" t="s">
        <v>100</v>
      </c>
      <c r="L39" s="40" t="s">
        <v>100</v>
      </c>
      <c r="M39" s="40" t="s">
        <v>100</v>
      </c>
      <c r="N39" s="40" t="s">
        <v>100</v>
      </c>
      <c r="O39" s="76">
        <v>1.2846269735359999</v>
      </c>
      <c r="P39" s="76">
        <f t="shared" si="70"/>
        <v>0.91833092999999999</v>
      </c>
      <c r="Q39" s="40" t="s">
        <v>100</v>
      </c>
      <c r="R39" s="76">
        <f t="shared" si="25"/>
        <v>1.2846269735359999</v>
      </c>
      <c r="S39" s="76">
        <f t="shared" si="25"/>
        <v>0.91833092999999999</v>
      </c>
      <c r="T39" s="40" t="s">
        <v>100</v>
      </c>
      <c r="U39" s="40" t="s">
        <v>100</v>
      </c>
      <c r="V39" s="40" t="s">
        <v>100</v>
      </c>
      <c r="W39" s="40" t="s">
        <v>100</v>
      </c>
      <c r="X39" s="40" t="s">
        <v>100</v>
      </c>
      <c r="Y39" s="40" t="s">
        <v>100</v>
      </c>
      <c r="Z39" s="40" t="s">
        <v>100</v>
      </c>
      <c r="AA39" s="40" t="s">
        <v>100</v>
      </c>
      <c r="AB39" s="40" t="s">
        <v>100</v>
      </c>
      <c r="AC39" s="40" t="s">
        <v>100</v>
      </c>
      <c r="AD39" s="45">
        <f t="shared" si="69"/>
        <v>0.44336129000000002</v>
      </c>
      <c r="AE39" s="76">
        <v>0</v>
      </c>
      <c r="AF39" s="76">
        <v>0</v>
      </c>
      <c r="AG39" s="76">
        <v>0.44336129000000002</v>
      </c>
      <c r="AH39" s="76">
        <v>0</v>
      </c>
      <c r="AI39" s="45">
        <f t="shared" si="71"/>
        <v>0.44336128000000002</v>
      </c>
      <c r="AJ39" s="76">
        <v>0</v>
      </c>
      <c r="AK39" s="76">
        <v>0</v>
      </c>
      <c r="AL39" s="76">
        <v>0.44336128000000002</v>
      </c>
      <c r="AM39" s="76">
        <v>0</v>
      </c>
      <c r="AN39" s="45">
        <f t="shared" si="72"/>
        <v>0.3296811</v>
      </c>
      <c r="AO39" s="76">
        <v>0</v>
      </c>
      <c r="AP39" s="76">
        <v>0</v>
      </c>
      <c r="AQ39" s="76">
        <v>0.3296811</v>
      </c>
      <c r="AR39" s="76">
        <v>0</v>
      </c>
      <c r="AS39" s="45">
        <f t="shared" si="73"/>
        <v>0</v>
      </c>
      <c r="AT39" s="76">
        <v>0</v>
      </c>
      <c r="AU39" s="76">
        <v>0</v>
      </c>
      <c r="AV39" s="76">
        <v>0</v>
      </c>
      <c r="AW39" s="76">
        <v>0</v>
      </c>
      <c r="AX39" s="45">
        <f t="shared" si="74"/>
        <v>0.51158458353599989</v>
      </c>
      <c r="AY39" s="76">
        <v>0</v>
      </c>
      <c r="AZ39" s="76">
        <v>0</v>
      </c>
      <c r="BA39" s="76">
        <v>0.51158458353599989</v>
      </c>
      <c r="BB39" s="76">
        <v>0</v>
      </c>
      <c r="BC39" s="45">
        <f t="shared" si="75"/>
        <v>0.47496965000000002</v>
      </c>
      <c r="BD39" s="76">
        <v>0</v>
      </c>
      <c r="BE39" s="76">
        <v>0</v>
      </c>
      <c r="BF39" s="76">
        <v>0.47496965000000002</v>
      </c>
      <c r="BG39" s="76">
        <v>0</v>
      </c>
      <c r="BH39" s="45">
        <f t="shared" si="18"/>
        <v>1.2846269735360001</v>
      </c>
      <c r="BI39" s="45">
        <f t="shared" si="19"/>
        <v>0</v>
      </c>
      <c r="BJ39" s="45">
        <f t="shared" si="20"/>
        <v>0</v>
      </c>
      <c r="BK39" s="45">
        <f t="shared" si="21"/>
        <v>1.2846269735360001</v>
      </c>
      <c r="BL39" s="45">
        <f t="shared" si="22"/>
        <v>0</v>
      </c>
      <c r="BM39" s="45">
        <f t="shared" si="63"/>
        <v>0.91833092999999999</v>
      </c>
      <c r="BN39" s="45">
        <f t="shared" si="64"/>
        <v>0</v>
      </c>
      <c r="BO39" s="45">
        <f t="shared" si="65"/>
        <v>0</v>
      </c>
      <c r="BP39" s="45">
        <f t="shared" si="66"/>
        <v>0.91833092999999999</v>
      </c>
      <c r="BQ39" s="45">
        <f t="shared" si="67"/>
        <v>0</v>
      </c>
      <c r="BR39" s="70" t="s">
        <v>181</v>
      </c>
      <c r="BS39" s="55">
        <f t="shared" si="11"/>
        <v>0</v>
      </c>
      <c r="BT39" s="72">
        <f t="shared" si="77"/>
        <v>0</v>
      </c>
      <c r="BV39" s="63">
        <f t="shared" si="24"/>
        <v>0</v>
      </c>
    </row>
    <row r="40" spans="1:74" ht="46.8" x14ac:dyDescent="0.3">
      <c r="A40" s="33" t="s">
        <v>122</v>
      </c>
      <c r="B40" s="34" t="s">
        <v>148</v>
      </c>
      <c r="C40" s="33" t="s">
        <v>140</v>
      </c>
      <c r="D40" s="39" t="s">
        <v>150</v>
      </c>
      <c r="E40" s="43">
        <v>2022</v>
      </c>
      <c r="F40" s="39">
        <v>2024</v>
      </c>
      <c r="G40" s="39">
        <v>2024</v>
      </c>
      <c r="H40" s="40" t="s">
        <v>100</v>
      </c>
      <c r="I40" s="40" t="s">
        <v>100</v>
      </c>
      <c r="J40" s="40" t="s">
        <v>100</v>
      </c>
      <c r="K40" s="40" t="s">
        <v>100</v>
      </c>
      <c r="L40" s="40" t="s">
        <v>100</v>
      </c>
      <c r="M40" s="40" t="s">
        <v>100</v>
      </c>
      <c r="N40" s="40" t="s">
        <v>100</v>
      </c>
      <c r="O40" s="76">
        <v>11.50412543</v>
      </c>
      <c r="P40" s="76">
        <f t="shared" si="70"/>
        <v>9.6132529899999994</v>
      </c>
      <c r="Q40" s="40" t="s">
        <v>100</v>
      </c>
      <c r="R40" s="76">
        <f t="shared" si="25"/>
        <v>11.50412543</v>
      </c>
      <c r="S40" s="76">
        <f t="shared" si="25"/>
        <v>9.6132529899999994</v>
      </c>
      <c r="T40" s="40" t="s">
        <v>100</v>
      </c>
      <c r="U40" s="40" t="s">
        <v>100</v>
      </c>
      <c r="V40" s="40" t="s">
        <v>100</v>
      </c>
      <c r="W40" s="40" t="s">
        <v>100</v>
      </c>
      <c r="X40" s="40" t="s">
        <v>100</v>
      </c>
      <c r="Y40" s="40" t="s">
        <v>100</v>
      </c>
      <c r="Z40" s="40" t="s">
        <v>100</v>
      </c>
      <c r="AA40" s="40" t="s">
        <v>100</v>
      </c>
      <c r="AB40" s="40" t="s">
        <v>100</v>
      </c>
      <c r="AC40" s="40" t="s">
        <v>100</v>
      </c>
      <c r="AD40" s="45">
        <f t="shared" si="69"/>
        <v>2.6844483000000001</v>
      </c>
      <c r="AE40" s="76">
        <v>0</v>
      </c>
      <c r="AF40" s="76">
        <v>0</v>
      </c>
      <c r="AG40" s="76">
        <v>2.6844483000000001</v>
      </c>
      <c r="AH40" s="76">
        <v>0</v>
      </c>
      <c r="AI40" s="45">
        <f t="shared" si="71"/>
        <v>2.2811822999999998</v>
      </c>
      <c r="AJ40" s="76">
        <v>0</v>
      </c>
      <c r="AK40" s="76">
        <v>0</v>
      </c>
      <c r="AL40" s="76">
        <v>2.2811822999999998</v>
      </c>
      <c r="AM40" s="76">
        <v>0</v>
      </c>
      <c r="AN40" s="45">
        <v>4.9912016999999995</v>
      </c>
      <c r="AO40" s="76">
        <v>0</v>
      </c>
      <c r="AP40" s="76">
        <v>0</v>
      </c>
      <c r="AQ40" s="76">
        <f>AN40-AR40</f>
        <v>2.1795305499999995</v>
      </c>
      <c r="AR40" s="76">
        <v>2.81167115</v>
      </c>
      <c r="AS40" s="45">
        <f>6731.75562/1000</f>
        <v>6.7317556199999995</v>
      </c>
      <c r="AT40" s="76">
        <v>0</v>
      </c>
      <c r="AU40" s="76">
        <v>0</v>
      </c>
      <c r="AV40" s="76">
        <f>AS40-AW40</f>
        <v>3.9200844699999995</v>
      </c>
      <c r="AW40" s="76">
        <v>2.81167115</v>
      </c>
      <c r="AX40" s="45">
        <f t="shared" si="74"/>
        <v>3.8284754300000001</v>
      </c>
      <c r="AY40" s="76">
        <v>0</v>
      </c>
      <c r="AZ40" s="76">
        <v>0</v>
      </c>
      <c r="BA40" s="76">
        <v>3.8284754300000001</v>
      </c>
      <c r="BB40" s="76">
        <v>0</v>
      </c>
      <c r="BC40" s="45">
        <f t="shared" si="75"/>
        <v>0.60031506999999995</v>
      </c>
      <c r="BD40" s="76">
        <v>0</v>
      </c>
      <c r="BE40" s="76">
        <v>0</v>
      </c>
      <c r="BF40" s="76">
        <v>0.60031506999999995</v>
      </c>
      <c r="BG40" s="76">
        <v>0</v>
      </c>
      <c r="BH40" s="45">
        <f t="shared" si="18"/>
        <v>11.504125429999998</v>
      </c>
      <c r="BI40" s="45">
        <f t="shared" si="19"/>
        <v>0</v>
      </c>
      <c r="BJ40" s="45">
        <f t="shared" si="20"/>
        <v>0</v>
      </c>
      <c r="BK40" s="45">
        <f t="shared" si="21"/>
        <v>8.6924542799999998</v>
      </c>
      <c r="BL40" s="45">
        <f t="shared" si="22"/>
        <v>2.81167115</v>
      </c>
      <c r="BM40" s="45">
        <f t="shared" si="63"/>
        <v>9.6132529899999994</v>
      </c>
      <c r="BN40" s="45">
        <f t="shared" si="64"/>
        <v>0</v>
      </c>
      <c r="BO40" s="45">
        <f t="shared" si="65"/>
        <v>0</v>
      </c>
      <c r="BP40" s="45">
        <f t="shared" si="66"/>
        <v>6.801581839999999</v>
      </c>
      <c r="BQ40" s="45">
        <f t="shared" si="67"/>
        <v>2.81167115</v>
      </c>
      <c r="BR40" s="70" t="s">
        <v>195</v>
      </c>
      <c r="BS40" s="55">
        <f t="shared" si="11"/>
        <v>0</v>
      </c>
      <c r="BT40" s="72">
        <f t="shared" si="77"/>
        <v>0</v>
      </c>
      <c r="BV40" s="63">
        <f t="shared" si="24"/>
        <v>0</v>
      </c>
    </row>
    <row r="41" spans="1:74" ht="93.6" x14ac:dyDescent="0.3">
      <c r="A41" s="33" t="s">
        <v>123</v>
      </c>
      <c r="B41" s="34" t="s">
        <v>149</v>
      </c>
      <c r="C41" s="33" t="s">
        <v>141</v>
      </c>
      <c r="D41" s="39" t="s">
        <v>150</v>
      </c>
      <c r="E41" s="43">
        <v>2023</v>
      </c>
      <c r="F41" s="39">
        <v>2024</v>
      </c>
      <c r="G41" s="39">
        <v>2024</v>
      </c>
      <c r="H41" s="40" t="s">
        <v>100</v>
      </c>
      <c r="I41" s="40" t="s">
        <v>100</v>
      </c>
      <c r="J41" s="40" t="s">
        <v>100</v>
      </c>
      <c r="K41" s="40" t="s">
        <v>100</v>
      </c>
      <c r="L41" s="40" t="s">
        <v>100</v>
      </c>
      <c r="M41" s="40" t="s">
        <v>100</v>
      </c>
      <c r="N41" s="40" t="s">
        <v>100</v>
      </c>
      <c r="O41" s="76">
        <v>1.85061392</v>
      </c>
      <c r="P41" s="76">
        <f t="shared" si="70"/>
        <v>1.2575812399999999</v>
      </c>
      <c r="Q41" s="40" t="s">
        <v>100</v>
      </c>
      <c r="R41" s="76">
        <f t="shared" si="25"/>
        <v>1.85061392</v>
      </c>
      <c r="S41" s="76">
        <f t="shared" si="25"/>
        <v>1.2575812399999999</v>
      </c>
      <c r="T41" s="40" t="s">
        <v>100</v>
      </c>
      <c r="U41" s="40" t="s">
        <v>100</v>
      </c>
      <c r="V41" s="40" t="s">
        <v>100</v>
      </c>
      <c r="W41" s="40" t="s">
        <v>100</v>
      </c>
      <c r="X41" s="40" t="s">
        <v>100</v>
      </c>
      <c r="Y41" s="40" t="s">
        <v>100</v>
      </c>
      <c r="Z41" s="40" t="s">
        <v>100</v>
      </c>
      <c r="AA41" s="40" t="s">
        <v>100</v>
      </c>
      <c r="AB41" s="40" t="s">
        <v>100</v>
      </c>
      <c r="AC41" s="40" t="s">
        <v>100</v>
      </c>
      <c r="AD41" s="45">
        <f t="shared" si="69"/>
        <v>0</v>
      </c>
      <c r="AE41" s="76">
        <v>0</v>
      </c>
      <c r="AF41" s="76">
        <v>0</v>
      </c>
      <c r="AG41" s="76">
        <v>0</v>
      </c>
      <c r="AH41" s="76">
        <v>0</v>
      </c>
      <c r="AI41" s="45">
        <f t="shared" si="71"/>
        <v>0</v>
      </c>
      <c r="AJ41" s="76">
        <v>0</v>
      </c>
      <c r="AK41" s="76">
        <v>0</v>
      </c>
      <c r="AL41" s="76">
        <v>0</v>
      </c>
      <c r="AM41" s="76">
        <v>0</v>
      </c>
      <c r="AN41" s="45">
        <f t="shared" ref="AN41:AN44" si="78">AO41+AP41+AQ41+AR41</f>
        <v>0</v>
      </c>
      <c r="AO41" s="76">
        <v>0</v>
      </c>
      <c r="AP41" s="76">
        <v>0</v>
      </c>
      <c r="AQ41" s="76">
        <v>0</v>
      </c>
      <c r="AR41" s="76">
        <v>0</v>
      </c>
      <c r="AS41" s="45">
        <f t="shared" si="73"/>
        <v>0.80913504000000003</v>
      </c>
      <c r="AT41" s="76">
        <v>0</v>
      </c>
      <c r="AU41" s="76">
        <v>0</v>
      </c>
      <c r="AV41" s="76">
        <f>809.13504/1000</f>
        <v>0.80913504000000003</v>
      </c>
      <c r="AW41" s="76">
        <v>0</v>
      </c>
      <c r="AX41" s="45">
        <f t="shared" si="74"/>
        <v>1.85061392</v>
      </c>
      <c r="AY41" s="76">
        <v>0</v>
      </c>
      <c r="AZ41" s="76">
        <v>0</v>
      </c>
      <c r="BA41" s="76">
        <v>1.85061392</v>
      </c>
      <c r="BB41" s="76">
        <v>0</v>
      </c>
      <c r="BC41" s="45">
        <f t="shared" si="75"/>
        <v>0.44844619999999996</v>
      </c>
      <c r="BD41" s="76">
        <v>0</v>
      </c>
      <c r="BE41" s="76">
        <v>0</v>
      </c>
      <c r="BF41" s="76">
        <v>0.44844619999999996</v>
      </c>
      <c r="BG41" s="76">
        <v>0</v>
      </c>
      <c r="BH41" s="45">
        <f t="shared" si="18"/>
        <v>1.85061392</v>
      </c>
      <c r="BI41" s="45">
        <f t="shared" si="19"/>
        <v>0</v>
      </c>
      <c r="BJ41" s="45">
        <f t="shared" si="20"/>
        <v>0</v>
      </c>
      <c r="BK41" s="45">
        <f t="shared" si="21"/>
        <v>1.85061392</v>
      </c>
      <c r="BL41" s="45">
        <f t="shared" si="22"/>
        <v>0</v>
      </c>
      <c r="BM41" s="45">
        <f t="shared" si="63"/>
        <v>1.2575812399999999</v>
      </c>
      <c r="BN41" s="45">
        <f t="shared" si="64"/>
        <v>0</v>
      </c>
      <c r="BO41" s="45">
        <f t="shared" si="65"/>
        <v>0</v>
      </c>
      <c r="BP41" s="45">
        <f t="shared" si="66"/>
        <v>1.2575812399999999</v>
      </c>
      <c r="BQ41" s="45">
        <f t="shared" si="67"/>
        <v>0</v>
      </c>
      <c r="BR41" s="70" t="s">
        <v>182</v>
      </c>
      <c r="BS41" s="55">
        <f t="shared" si="11"/>
        <v>0</v>
      </c>
      <c r="BT41" s="72">
        <f t="shared" si="77"/>
        <v>0</v>
      </c>
      <c r="BV41" s="63">
        <f t="shared" si="24"/>
        <v>0</v>
      </c>
    </row>
    <row r="42" spans="1:74" ht="31.2" x14ac:dyDescent="0.3">
      <c r="A42" s="23" t="s">
        <v>78</v>
      </c>
      <c r="B42" s="24" t="s">
        <v>79</v>
      </c>
      <c r="C42" s="33" t="s">
        <v>99</v>
      </c>
      <c r="D42" s="39" t="s">
        <v>100</v>
      </c>
      <c r="E42" s="39" t="s">
        <v>100</v>
      </c>
      <c r="F42" s="39" t="s">
        <v>100</v>
      </c>
      <c r="G42" s="39" t="s">
        <v>100</v>
      </c>
      <c r="H42" s="40" t="s">
        <v>100</v>
      </c>
      <c r="I42" s="40" t="s">
        <v>100</v>
      </c>
      <c r="J42" s="40" t="s">
        <v>100</v>
      </c>
      <c r="K42" s="40" t="s">
        <v>100</v>
      </c>
      <c r="L42" s="40" t="s">
        <v>100</v>
      </c>
      <c r="M42" s="40" t="s">
        <v>100</v>
      </c>
      <c r="N42" s="40" t="s">
        <v>100</v>
      </c>
      <c r="O42" s="76">
        <v>0</v>
      </c>
      <c r="P42" s="76">
        <f t="shared" si="70"/>
        <v>0</v>
      </c>
      <c r="Q42" s="40" t="s">
        <v>100</v>
      </c>
      <c r="R42" s="76">
        <f t="shared" si="25"/>
        <v>0</v>
      </c>
      <c r="S42" s="76">
        <f t="shared" si="25"/>
        <v>0</v>
      </c>
      <c r="T42" s="40" t="s">
        <v>100</v>
      </c>
      <c r="U42" s="40" t="s">
        <v>100</v>
      </c>
      <c r="V42" s="40" t="s">
        <v>100</v>
      </c>
      <c r="W42" s="40" t="s">
        <v>100</v>
      </c>
      <c r="X42" s="40" t="s">
        <v>100</v>
      </c>
      <c r="Y42" s="40" t="s">
        <v>100</v>
      </c>
      <c r="Z42" s="40" t="s">
        <v>100</v>
      </c>
      <c r="AA42" s="40" t="s">
        <v>100</v>
      </c>
      <c r="AB42" s="40" t="s">
        <v>100</v>
      </c>
      <c r="AC42" s="40" t="s">
        <v>100</v>
      </c>
      <c r="AD42" s="45">
        <f t="shared" si="69"/>
        <v>0</v>
      </c>
      <c r="AE42" s="76">
        <v>0</v>
      </c>
      <c r="AF42" s="76">
        <v>0</v>
      </c>
      <c r="AG42" s="76">
        <v>0</v>
      </c>
      <c r="AH42" s="76">
        <v>0</v>
      </c>
      <c r="AI42" s="45">
        <f t="shared" si="71"/>
        <v>0</v>
      </c>
      <c r="AJ42" s="76">
        <v>0</v>
      </c>
      <c r="AK42" s="76">
        <v>0</v>
      </c>
      <c r="AL42" s="76">
        <v>0</v>
      </c>
      <c r="AM42" s="76">
        <v>0</v>
      </c>
      <c r="AN42" s="45">
        <f t="shared" si="78"/>
        <v>0</v>
      </c>
      <c r="AO42" s="76">
        <v>0</v>
      </c>
      <c r="AP42" s="76">
        <v>0</v>
      </c>
      <c r="AQ42" s="76">
        <v>0</v>
      </c>
      <c r="AR42" s="76">
        <v>0</v>
      </c>
      <c r="AS42" s="45">
        <f t="shared" si="73"/>
        <v>0</v>
      </c>
      <c r="AT42" s="76">
        <v>0</v>
      </c>
      <c r="AU42" s="76">
        <v>0</v>
      </c>
      <c r="AV42" s="76">
        <v>0</v>
      </c>
      <c r="AW42" s="76">
        <v>0</v>
      </c>
      <c r="AX42" s="45">
        <f t="shared" si="74"/>
        <v>0</v>
      </c>
      <c r="AY42" s="76">
        <v>0</v>
      </c>
      <c r="AZ42" s="76">
        <v>0</v>
      </c>
      <c r="BA42" s="76">
        <v>0</v>
      </c>
      <c r="BB42" s="76">
        <v>0</v>
      </c>
      <c r="BC42" s="45">
        <f t="shared" si="75"/>
        <v>0</v>
      </c>
      <c r="BD42" s="76">
        <v>0</v>
      </c>
      <c r="BE42" s="76">
        <v>0</v>
      </c>
      <c r="BF42" s="76">
        <v>0</v>
      </c>
      <c r="BG42" s="76">
        <v>0</v>
      </c>
      <c r="BH42" s="45">
        <f t="shared" si="18"/>
        <v>0</v>
      </c>
      <c r="BI42" s="45">
        <f t="shared" si="19"/>
        <v>0</v>
      </c>
      <c r="BJ42" s="45">
        <f t="shared" si="20"/>
        <v>0</v>
      </c>
      <c r="BK42" s="45">
        <f t="shared" si="21"/>
        <v>0</v>
      </c>
      <c r="BL42" s="45">
        <f t="shared" si="22"/>
        <v>0</v>
      </c>
      <c r="BM42" s="45">
        <f t="shared" si="63"/>
        <v>0</v>
      </c>
      <c r="BN42" s="45">
        <f t="shared" si="64"/>
        <v>0</v>
      </c>
      <c r="BO42" s="45">
        <f t="shared" si="65"/>
        <v>0</v>
      </c>
      <c r="BP42" s="45">
        <f t="shared" si="66"/>
        <v>0</v>
      </c>
      <c r="BQ42" s="45">
        <f t="shared" si="67"/>
        <v>0</v>
      </c>
      <c r="BR42" s="40" t="s">
        <v>100</v>
      </c>
      <c r="BS42" s="55">
        <f t="shared" si="11"/>
        <v>0</v>
      </c>
      <c r="BT42" s="72">
        <f t="shared" si="77"/>
        <v>0</v>
      </c>
      <c r="BV42" s="63">
        <f t="shared" si="24"/>
        <v>0</v>
      </c>
    </row>
    <row r="43" spans="1:74" ht="31.2" x14ac:dyDescent="0.3">
      <c r="A43" s="23" t="s">
        <v>80</v>
      </c>
      <c r="B43" s="24" t="s">
        <v>81</v>
      </c>
      <c r="C43" s="33" t="s">
        <v>99</v>
      </c>
      <c r="D43" s="39" t="s">
        <v>100</v>
      </c>
      <c r="E43" s="39" t="s">
        <v>100</v>
      </c>
      <c r="F43" s="39" t="s">
        <v>100</v>
      </c>
      <c r="G43" s="39" t="s">
        <v>100</v>
      </c>
      <c r="H43" s="40" t="s">
        <v>100</v>
      </c>
      <c r="I43" s="40" t="s">
        <v>100</v>
      </c>
      <c r="J43" s="40" t="s">
        <v>100</v>
      </c>
      <c r="K43" s="40" t="s">
        <v>100</v>
      </c>
      <c r="L43" s="40" t="s">
        <v>100</v>
      </c>
      <c r="M43" s="40" t="s">
        <v>100</v>
      </c>
      <c r="N43" s="40" t="s">
        <v>100</v>
      </c>
      <c r="O43" s="76">
        <v>0</v>
      </c>
      <c r="P43" s="76">
        <f t="shared" si="70"/>
        <v>0</v>
      </c>
      <c r="Q43" s="40" t="s">
        <v>100</v>
      </c>
      <c r="R43" s="76">
        <f t="shared" si="25"/>
        <v>0</v>
      </c>
      <c r="S43" s="76">
        <f t="shared" si="25"/>
        <v>0</v>
      </c>
      <c r="T43" s="40" t="s">
        <v>100</v>
      </c>
      <c r="U43" s="40" t="s">
        <v>100</v>
      </c>
      <c r="V43" s="40" t="s">
        <v>100</v>
      </c>
      <c r="W43" s="40" t="s">
        <v>100</v>
      </c>
      <c r="X43" s="40" t="s">
        <v>100</v>
      </c>
      <c r="Y43" s="40" t="s">
        <v>100</v>
      </c>
      <c r="Z43" s="40" t="s">
        <v>100</v>
      </c>
      <c r="AA43" s="40" t="s">
        <v>100</v>
      </c>
      <c r="AB43" s="40" t="s">
        <v>100</v>
      </c>
      <c r="AC43" s="40" t="s">
        <v>100</v>
      </c>
      <c r="AD43" s="45">
        <f t="shared" si="69"/>
        <v>0</v>
      </c>
      <c r="AE43" s="76">
        <v>0</v>
      </c>
      <c r="AF43" s="76">
        <v>0</v>
      </c>
      <c r="AG43" s="76">
        <v>0</v>
      </c>
      <c r="AH43" s="76">
        <v>0</v>
      </c>
      <c r="AI43" s="45">
        <f t="shared" si="71"/>
        <v>0</v>
      </c>
      <c r="AJ43" s="76">
        <v>0</v>
      </c>
      <c r="AK43" s="76">
        <v>0</v>
      </c>
      <c r="AL43" s="76">
        <v>0</v>
      </c>
      <c r="AM43" s="76">
        <v>0</v>
      </c>
      <c r="AN43" s="45">
        <f t="shared" si="78"/>
        <v>0</v>
      </c>
      <c r="AO43" s="76">
        <v>0</v>
      </c>
      <c r="AP43" s="76">
        <v>0</v>
      </c>
      <c r="AQ43" s="76">
        <v>0</v>
      </c>
      <c r="AR43" s="76">
        <v>0</v>
      </c>
      <c r="AS43" s="45">
        <f t="shared" si="73"/>
        <v>0</v>
      </c>
      <c r="AT43" s="76">
        <v>0</v>
      </c>
      <c r="AU43" s="76">
        <v>0</v>
      </c>
      <c r="AV43" s="76">
        <v>0</v>
      </c>
      <c r="AW43" s="76">
        <v>0</v>
      </c>
      <c r="AX43" s="45">
        <f t="shared" si="74"/>
        <v>0</v>
      </c>
      <c r="AY43" s="76">
        <v>0</v>
      </c>
      <c r="AZ43" s="76">
        <v>0</v>
      </c>
      <c r="BA43" s="76">
        <v>0</v>
      </c>
      <c r="BB43" s="76">
        <v>0</v>
      </c>
      <c r="BC43" s="45">
        <f t="shared" si="75"/>
        <v>0</v>
      </c>
      <c r="BD43" s="76">
        <v>0</v>
      </c>
      <c r="BE43" s="76">
        <v>0</v>
      </c>
      <c r="BF43" s="76">
        <v>0</v>
      </c>
      <c r="BG43" s="76">
        <v>0</v>
      </c>
      <c r="BH43" s="45">
        <f t="shared" si="18"/>
        <v>0</v>
      </c>
      <c r="BI43" s="45">
        <f t="shared" si="19"/>
        <v>0</v>
      </c>
      <c r="BJ43" s="45">
        <f t="shared" si="20"/>
        <v>0</v>
      </c>
      <c r="BK43" s="45">
        <f t="shared" si="21"/>
        <v>0</v>
      </c>
      <c r="BL43" s="45">
        <f t="shared" si="22"/>
        <v>0</v>
      </c>
      <c r="BM43" s="45">
        <f t="shared" si="63"/>
        <v>0</v>
      </c>
      <c r="BN43" s="45">
        <f t="shared" si="64"/>
        <v>0</v>
      </c>
      <c r="BO43" s="45">
        <f t="shared" si="65"/>
        <v>0</v>
      </c>
      <c r="BP43" s="45">
        <f t="shared" si="66"/>
        <v>0</v>
      </c>
      <c r="BQ43" s="45">
        <f t="shared" si="67"/>
        <v>0</v>
      </c>
      <c r="BR43" s="40" t="s">
        <v>100</v>
      </c>
      <c r="BS43" s="55">
        <f t="shared" si="11"/>
        <v>0</v>
      </c>
      <c r="BT43" s="72">
        <f t="shared" si="77"/>
        <v>0</v>
      </c>
      <c r="BV43" s="63">
        <f t="shared" si="24"/>
        <v>0</v>
      </c>
    </row>
    <row r="44" spans="1:74" s="4" customFormat="1" ht="31.2" x14ac:dyDescent="0.3">
      <c r="A44" s="26" t="s">
        <v>82</v>
      </c>
      <c r="B44" s="27" t="s">
        <v>63</v>
      </c>
      <c r="C44" s="26" t="s">
        <v>99</v>
      </c>
      <c r="D44" s="42" t="s">
        <v>100</v>
      </c>
      <c r="E44" s="39" t="s">
        <v>100</v>
      </c>
      <c r="F44" s="39" t="s">
        <v>100</v>
      </c>
      <c r="G44" s="39" t="s">
        <v>100</v>
      </c>
      <c r="H44" s="40" t="s">
        <v>100</v>
      </c>
      <c r="I44" s="40" t="s">
        <v>100</v>
      </c>
      <c r="J44" s="40" t="s">
        <v>100</v>
      </c>
      <c r="K44" s="40" t="s">
        <v>100</v>
      </c>
      <c r="L44" s="40" t="s">
        <v>100</v>
      </c>
      <c r="M44" s="40" t="s">
        <v>100</v>
      </c>
      <c r="N44" s="40" t="s">
        <v>100</v>
      </c>
      <c r="O44" s="76">
        <v>0</v>
      </c>
      <c r="P44" s="76">
        <f t="shared" si="70"/>
        <v>0</v>
      </c>
      <c r="Q44" s="40" t="s">
        <v>100</v>
      </c>
      <c r="R44" s="76">
        <f t="shared" si="25"/>
        <v>0</v>
      </c>
      <c r="S44" s="76">
        <f t="shared" si="25"/>
        <v>0</v>
      </c>
      <c r="T44" s="40" t="s">
        <v>100</v>
      </c>
      <c r="U44" s="40" t="s">
        <v>100</v>
      </c>
      <c r="V44" s="40" t="s">
        <v>100</v>
      </c>
      <c r="W44" s="40" t="s">
        <v>100</v>
      </c>
      <c r="X44" s="40" t="s">
        <v>100</v>
      </c>
      <c r="Y44" s="40" t="s">
        <v>100</v>
      </c>
      <c r="Z44" s="40" t="s">
        <v>100</v>
      </c>
      <c r="AA44" s="40" t="s">
        <v>100</v>
      </c>
      <c r="AB44" s="40" t="s">
        <v>100</v>
      </c>
      <c r="AC44" s="40" t="s">
        <v>100</v>
      </c>
      <c r="AD44" s="45">
        <f t="shared" si="69"/>
        <v>0</v>
      </c>
      <c r="AE44" s="76">
        <v>0</v>
      </c>
      <c r="AF44" s="76">
        <v>0</v>
      </c>
      <c r="AG44" s="76">
        <v>0</v>
      </c>
      <c r="AH44" s="76">
        <v>0</v>
      </c>
      <c r="AI44" s="45">
        <f t="shared" si="71"/>
        <v>0</v>
      </c>
      <c r="AJ44" s="76">
        <v>0</v>
      </c>
      <c r="AK44" s="76">
        <v>0</v>
      </c>
      <c r="AL44" s="76">
        <v>0</v>
      </c>
      <c r="AM44" s="76">
        <v>0</v>
      </c>
      <c r="AN44" s="45">
        <f t="shared" si="78"/>
        <v>0</v>
      </c>
      <c r="AO44" s="76">
        <v>0</v>
      </c>
      <c r="AP44" s="76">
        <v>0</v>
      </c>
      <c r="AQ44" s="76">
        <v>0</v>
      </c>
      <c r="AR44" s="76">
        <v>0</v>
      </c>
      <c r="AS44" s="45">
        <f t="shared" si="73"/>
        <v>0</v>
      </c>
      <c r="AT44" s="76">
        <v>0</v>
      </c>
      <c r="AU44" s="76">
        <v>0</v>
      </c>
      <c r="AV44" s="76">
        <v>0</v>
      </c>
      <c r="AW44" s="76">
        <v>0</v>
      </c>
      <c r="AX44" s="45">
        <f t="shared" si="74"/>
        <v>0</v>
      </c>
      <c r="AY44" s="76">
        <v>0</v>
      </c>
      <c r="AZ44" s="76">
        <v>0</v>
      </c>
      <c r="BA44" s="76">
        <v>0</v>
      </c>
      <c r="BB44" s="76">
        <v>0</v>
      </c>
      <c r="BC44" s="45">
        <f t="shared" si="75"/>
        <v>0</v>
      </c>
      <c r="BD44" s="76">
        <v>0</v>
      </c>
      <c r="BE44" s="76">
        <v>0</v>
      </c>
      <c r="BF44" s="76">
        <v>0</v>
      </c>
      <c r="BG44" s="76">
        <v>0</v>
      </c>
      <c r="BH44" s="46">
        <f t="shared" si="18"/>
        <v>0</v>
      </c>
      <c r="BI44" s="46">
        <f t="shared" si="19"/>
        <v>0</v>
      </c>
      <c r="BJ44" s="46">
        <f t="shared" si="20"/>
        <v>0</v>
      </c>
      <c r="BK44" s="46">
        <f t="shared" si="21"/>
        <v>0</v>
      </c>
      <c r="BL44" s="46">
        <f t="shared" si="22"/>
        <v>0</v>
      </c>
      <c r="BM44" s="45">
        <f t="shared" si="63"/>
        <v>0</v>
      </c>
      <c r="BN44" s="45">
        <f t="shared" si="64"/>
        <v>0</v>
      </c>
      <c r="BO44" s="45">
        <f t="shared" si="65"/>
        <v>0</v>
      </c>
      <c r="BP44" s="45">
        <f t="shared" si="66"/>
        <v>0</v>
      </c>
      <c r="BQ44" s="45">
        <f t="shared" si="67"/>
        <v>0</v>
      </c>
      <c r="BR44" s="40" t="s">
        <v>100</v>
      </c>
      <c r="BS44" s="55">
        <f t="shared" si="11"/>
        <v>0</v>
      </c>
      <c r="BT44" s="72">
        <f t="shared" si="77"/>
        <v>0</v>
      </c>
      <c r="BV44" s="63">
        <f t="shared" si="24"/>
        <v>0</v>
      </c>
    </row>
    <row r="45" spans="1:74" s="4" customFormat="1" ht="31.2" x14ac:dyDescent="0.3">
      <c r="A45" s="26" t="s">
        <v>83</v>
      </c>
      <c r="B45" s="27" t="s">
        <v>65</v>
      </c>
      <c r="C45" s="26" t="s">
        <v>99</v>
      </c>
      <c r="D45" s="42" t="s">
        <v>100</v>
      </c>
      <c r="E45" s="39" t="s">
        <v>100</v>
      </c>
      <c r="F45" s="39" t="s">
        <v>100</v>
      </c>
      <c r="G45" s="39" t="s">
        <v>100</v>
      </c>
      <c r="H45" s="40" t="s">
        <v>100</v>
      </c>
      <c r="I45" s="40" t="s">
        <v>100</v>
      </c>
      <c r="J45" s="40" t="s">
        <v>100</v>
      </c>
      <c r="K45" s="40" t="s">
        <v>100</v>
      </c>
      <c r="L45" s="40" t="s">
        <v>100</v>
      </c>
      <c r="M45" s="40" t="s">
        <v>100</v>
      </c>
      <c r="N45" s="40" t="s">
        <v>100</v>
      </c>
      <c r="O45" s="46">
        <f>O46+O47+O48+O56</f>
        <v>23.979565280000003</v>
      </c>
      <c r="P45" s="76">
        <f t="shared" si="70"/>
        <v>24.08644378</v>
      </c>
      <c r="Q45" s="40" t="s">
        <v>100</v>
      </c>
      <c r="R45" s="76">
        <f t="shared" si="25"/>
        <v>23.979565280000003</v>
      </c>
      <c r="S45" s="76">
        <f t="shared" si="25"/>
        <v>24.08644378</v>
      </c>
      <c r="T45" s="40" t="s">
        <v>100</v>
      </c>
      <c r="U45" s="40" t="s">
        <v>100</v>
      </c>
      <c r="V45" s="40" t="s">
        <v>100</v>
      </c>
      <c r="W45" s="40" t="s">
        <v>100</v>
      </c>
      <c r="X45" s="40" t="s">
        <v>100</v>
      </c>
      <c r="Y45" s="40" t="s">
        <v>100</v>
      </c>
      <c r="Z45" s="40" t="s">
        <v>100</v>
      </c>
      <c r="AA45" s="40" t="s">
        <v>100</v>
      </c>
      <c r="AB45" s="40" t="s">
        <v>100</v>
      </c>
      <c r="AC45" s="40" t="s">
        <v>100</v>
      </c>
      <c r="AD45" s="46">
        <f>AD46+AD47+AD48+AD56</f>
        <v>2.6815780199999999</v>
      </c>
      <c r="AE45" s="46">
        <f t="shared" ref="AE45:AH45" si="79">AE46+AE47+AE48+AE56</f>
        <v>0</v>
      </c>
      <c r="AF45" s="46">
        <f t="shared" si="79"/>
        <v>0</v>
      </c>
      <c r="AG45" s="46">
        <f t="shared" si="79"/>
        <v>2.6815780199999999</v>
      </c>
      <c r="AH45" s="46">
        <f t="shared" si="79"/>
        <v>0</v>
      </c>
      <c r="AI45" s="46">
        <f>AI46+AI47+AI48+AI56</f>
        <v>2.6815780199999999</v>
      </c>
      <c r="AJ45" s="46">
        <f t="shared" ref="AJ45:AM45" si="80">AJ46+AJ47+AJ48+AJ56</f>
        <v>0</v>
      </c>
      <c r="AK45" s="46">
        <f t="shared" si="80"/>
        <v>0</v>
      </c>
      <c r="AL45" s="46">
        <f t="shared" si="80"/>
        <v>2.6815780199999999</v>
      </c>
      <c r="AM45" s="46">
        <f t="shared" si="80"/>
        <v>0</v>
      </c>
      <c r="AN45" s="46">
        <f>AN46+AN47+AN48+AN56</f>
        <v>10.3740805</v>
      </c>
      <c r="AO45" s="46">
        <f t="shared" ref="AO45:AR45" si="81">AO46+AO47+AO48+AO56</f>
        <v>0</v>
      </c>
      <c r="AP45" s="46">
        <f t="shared" si="81"/>
        <v>0</v>
      </c>
      <c r="AQ45" s="46">
        <f t="shared" si="81"/>
        <v>10.3740805</v>
      </c>
      <c r="AR45" s="46">
        <f t="shared" si="81"/>
        <v>0</v>
      </c>
      <c r="AS45" s="46">
        <f>AS46+AS47+AS48+AS56</f>
        <v>6.8833250000000001</v>
      </c>
      <c r="AT45" s="46">
        <f t="shared" ref="AT45:AW45" si="82">AT46+AT47+AT48+AT56</f>
        <v>0</v>
      </c>
      <c r="AU45" s="46">
        <f t="shared" si="82"/>
        <v>0</v>
      </c>
      <c r="AV45" s="46">
        <f t="shared" si="82"/>
        <v>6.8833250000000001</v>
      </c>
      <c r="AW45" s="46">
        <f t="shared" si="82"/>
        <v>0</v>
      </c>
      <c r="AX45" s="46">
        <f>AX46+AX47+AX48+AX56</f>
        <v>10.923906760000001</v>
      </c>
      <c r="AY45" s="46">
        <f t="shared" ref="AY45:BB45" si="83">AY46+AY47+AY48+AY56</f>
        <v>0</v>
      </c>
      <c r="AZ45" s="46">
        <f t="shared" si="83"/>
        <v>0</v>
      </c>
      <c r="BA45" s="46">
        <f t="shared" si="83"/>
        <v>10.923906760000001</v>
      </c>
      <c r="BB45" s="46">
        <f t="shared" si="83"/>
        <v>0</v>
      </c>
      <c r="BC45" s="46">
        <f>BC46+BC47+BC48+BC56</f>
        <v>14.521540760000001</v>
      </c>
      <c r="BD45" s="46">
        <f t="shared" ref="BD45:BG45" si="84">BD46+BD47+BD48+BD56</f>
        <v>0</v>
      </c>
      <c r="BE45" s="46">
        <f t="shared" si="84"/>
        <v>0</v>
      </c>
      <c r="BF45" s="46">
        <f t="shared" si="84"/>
        <v>14.521540760000001</v>
      </c>
      <c r="BG45" s="46">
        <f t="shared" si="84"/>
        <v>0</v>
      </c>
      <c r="BH45" s="46">
        <f t="shared" si="18"/>
        <v>23.979565280000003</v>
      </c>
      <c r="BI45" s="46">
        <f t="shared" si="19"/>
        <v>0</v>
      </c>
      <c r="BJ45" s="46">
        <f t="shared" si="20"/>
        <v>0</v>
      </c>
      <c r="BK45" s="46">
        <f t="shared" si="21"/>
        <v>23.979565280000003</v>
      </c>
      <c r="BL45" s="46">
        <f t="shared" si="22"/>
        <v>0</v>
      </c>
      <c r="BM45" s="45">
        <f t="shared" si="63"/>
        <v>24.08644378</v>
      </c>
      <c r="BN45" s="45">
        <f t="shared" si="64"/>
        <v>0</v>
      </c>
      <c r="BO45" s="45">
        <f t="shared" si="65"/>
        <v>0</v>
      </c>
      <c r="BP45" s="45">
        <f t="shared" si="66"/>
        <v>24.08644378</v>
      </c>
      <c r="BQ45" s="45">
        <f t="shared" si="67"/>
        <v>0</v>
      </c>
      <c r="BR45" s="40" t="s">
        <v>100</v>
      </c>
      <c r="BS45" s="55">
        <f t="shared" si="11"/>
        <v>0</v>
      </c>
      <c r="BT45" s="72">
        <f t="shared" si="77"/>
        <v>0</v>
      </c>
      <c r="BV45" s="63">
        <f t="shared" si="24"/>
        <v>0</v>
      </c>
    </row>
    <row r="46" spans="1:74" ht="31.2" x14ac:dyDescent="0.3">
      <c r="A46" s="23" t="s">
        <v>84</v>
      </c>
      <c r="B46" s="24" t="s">
        <v>85</v>
      </c>
      <c r="C46" s="33" t="s">
        <v>99</v>
      </c>
      <c r="D46" s="39" t="s">
        <v>100</v>
      </c>
      <c r="E46" s="39" t="s">
        <v>100</v>
      </c>
      <c r="F46" s="39" t="s">
        <v>100</v>
      </c>
      <c r="G46" s="39" t="s">
        <v>100</v>
      </c>
      <c r="H46" s="40" t="s">
        <v>100</v>
      </c>
      <c r="I46" s="40" t="s">
        <v>100</v>
      </c>
      <c r="J46" s="40" t="s">
        <v>100</v>
      </c>
      <c r="K46" s="40" t="s">
        <v>100</v>
      </c>
      <c r="L46" s="40" t="s">
        <v>100</v>
      </c>
      <c r="M46" s="40" t="s">
        <v>100</v>
      </c>
      <c r="N46" s="40" t="s">
        <v>100</v>
      </c>
      <c r="O46" s="76">
        <v>0</v>
      </c>
      <c r="P46" s="76">
        <f t="shared" si="70"/>
        <v>0</v>
      </c>
      <c r="Q46" s="40" t="s">
        <v>100</v>
      </c>
      <c r="R46" s="76">
        <f t="shared" si="25"/>
        <v>0</v>
      </c>
      <c r="S46" s="76">
        <f t="shared" si="25"/>
        <v>0</v>
      </c>
      <c r="T46" s="40" t="s">
        <v>100</v>
      </c>
      <c r="U46" s="40" t="s">
        <v>100</v>
      </c>
      <c r="V46" s="40" t="s">
        <v>100</v>
      </c>
      <c r="W46" s="40" t="s">
        <v>100</v>
      </c>
      <c r="X46" s="40" t="s">
        <v>100</v>
      </c>
      <c r="Y46" s="40" t="s">
        <v>100</v>
      </c>
      <c r="Z46" s="40" t="s">
        <v>100</v>
      </c>
      <c r="AA46" s="40" t="s">
        <v>100</v>
      </c>
      <c r="AB46" s="40" t="s">
        <v>100</v>
      </c>
      <c r="AC46" s="40" t="s">
        <v>100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5">
        <v>0</v>
      </c>
      <c r="BE46" s="45">
        <v>0</v>
      </c>
      <c r="BF46" s="45">
        <v>0</v>
      </c>
      <c r="BG46" s="45">
        <v>0</v>
      </c>
      <c r="BH46" s="45">
        <f t="shared" si="18"/>
        <v>0</v>
      </c>
      <c r="BI46" s="45">
        <f t="shared" si="19"/>
        <v>0</v>
      </c>
      <c r="BJ46" s="45">
        <f t="shared" si="20"/>
        <v>0</v>
      </c>
      <c r="BK46" s="45">
        <f t="shared" si="21"/>
        <v>0</v>
      </c>
      <c r="BL46" s="45">
        <f t="shared" si="22"/>
        <v>0</v>
      </c>
      <c r="BM46" s="45">
        <f t="shared" si="63"/>
        <v>0</v>
      </c>
      <c r="BN46" s="45">
        <f t="shared" si="64"/>
        <v>0</v>
      </c>
      <c r="BO46" s="45">
        <f t="shared" si="65"/>
        <v>0</v>
      </c>
      <c r="BP46" s="45">
        <f t="shared" si="66"/>
        <v>0</v>
      </c>
      <c r="BQ46" s="45">
        <f t="shared" si="67"/>
        <v>0</v>
      </c>
      <c r="BR46" s="40" t="s">
        <v>100</v>
      </c>
      <c r="BS46" s="55">
        <f t="shared" si="11"/>
        <v>0</v>
      </c>
      <c r="BT46" s="72">
        <f t="shared" si="77"/>
        <v>0</v>
      </c>
      <c r="BV46" s="63">
        <f t="shared" si="24"/>
        <v>0</v>
      </c>
    </row>
    <row r="47" spans="1:74" ht="31.2" x14ac:dyDescent="0.3">
      <c r="A47" s="23" t="s">
        <v>86</v>
      </c>
      <c r="B47" s="24" t="s">
        <v>87</v>
      </c>
      <c r="C47" s="33" t="s">
        <v>99</v>
      </c>
      <c r="D47" s="39" t="s">
        <v>100</v>
      </c>
      <c r="E47" s="39" t="s">
        <v>100</v>
      </c>
      <c r="F47" s="39" t="s">
        <v>100</v>
      </c>
      <c r="G47" s="39" t="s">
        <v>100</v>
      </c>
      <c r="H47" s="40" t="s">
        <v>100</v>
      </c>
      <c r="I47" s="40" t="s">
        <v>100</v>
      </c>
      <c r="J47" s="40" t="s">
        <v>100</v>
      </c>
      <c r="K47" s="40" t="s">
        <v>100</v>
      </c>
      <c r="L47" s="40" t="s">
        <v>100</v>
      </c>
      <c r="M47" s="40" t="s">
        <v>100</v>
      </c>
      <c r="N47" s="40" t="s">
        <v>100</v>
      </c>
      <c r="O47" s="76">
        <v>0</v>
      </c>
      <c r="P47" s="76">
        <f t="shared" si="70"/>
        <v>0</v>
      </c>
      <c r="Q47" s="40" t="s">
        <v>100</v>
      </c>
      <c r="R47" s="76">
        <f t="shared" si="25"/>
        <v>0</v>
      </c>
      <c r="S47" s="76">
        <f t="shared" si="25"/>
        <v>0</v>
      </c>
      <c r="T47" s="40" t="s">
        <v>100</v>
      </c>
      <c r="U47" s="40" t="s">
        <v>100</v>
      </c>
      <c r="V47" s="40" t="s">
        <v>100</v>
      </c>
      <c r="W47" s="40" t="s">
        <v>100</v>
      </c>
      <c r="X47" s="40" t="s">
        <v>100</v>
      </c>
      <c r="Y47" s="40" t="s">
        <v>100</v>
      </c>
      <c r="Z47" s="40" t="s">
        <v>100</v>
      </c>
      <c r="AA47" s="40" t="s">
        <v>100</v>
      </c>
      <c r="AB47" s="40" t="s">
        <v>100</v>
      </c>
      <c r="AC47" s="40" t="s">
        <v>100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5">
        <v>0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  <c r="BD47" s="45">
        <v>0</v>
      </c>
      <c r="BE47" s="45">
        <v>0</v>
      </c>
      <c r="BF47" s="45">
        <v>0</v>
      </c>
      <c r="BG47" s="45">
        <v>0</v>
      </c>
      <c r="BH47" s="45">
        <f t="shared" si="18"/>
        <v>0</v>
      </c>
      <c r="BI47" s="45">
        <f t="shared" si="19"/>
        <v>0</v>
      </c>
      <c r="BJ47" s="45">
        <f t="shared" si="20"/>
        <v>0</v>
      </c>
      <c r="BK47" s="45">
        <f t="shared" si="21"/>
        <v>0</v>
      </c>
      <c r="BL47" s="45">
        <f t="shared" si="22"/>
        <v>0</v>
      </c>
      <c r="BM47" s="45">
        <f t="shared" si="63"/>
        <v>0</v>
      </c>
      <c r="BN47" s="45">
        <f t="shared" si="64"/>
        <v>0</v>
      </c>
      <c r="BO47" s="45">
        <f t="shared" si="65"/>
        <v>0</v>
      </c>
      <c r="BP47" s="45">
        <f t="shared" si="66"/>
        <v>0</v>
      </c>
      <c r="BQ47" s="45">
        <f t="shared" si="67"/>
        <v>0</v>
      </c>
      <c r="BR47" s="40" t="s">
        <v>100</v>
      </c>
      <c r="BS47" s="55">
        <f t="shared" si="11"/>
        <v>0</v>
      </c>
      <c r="BT47" s="72">
        <f t="shared" si="77"/>
        <v>0</v>
      </c>
      <c r="BV47" s="63">
        <f t="shared" si="24"/>
        <v>0</v>
      </c>
    </row>
    <row r="48" spans="1:74" ht="46.8" x14ac:dyDescent="0.3">
      <c r="A48" s="23" t="s">
        <v>88</v>
      </c>
      <c r="B48" s="34" t="s">
        <v>103</v>
      </c>
      <c r="C48" s="33" t="s">
        <v>99</v>
      </c>
      <c r="D48" s="39" t="s">
        <v>100</v>
      </c>
      <c r="E48" s="39" t="s">
        <v>100</v>
      </c>
      <c r="F48" s="39" t="s">
        <v>100</v>
      </c>
      <c r="G48" s="39" t="s">
        <v>100</v>
      </c>
      <c r="H48" s="40" t="s">
        <v>100</v>
      </c>
      <c r="I48" s="40" t="s">
        <v>100</v>
      </c>
      <c r="J48" s="40" t="s">
        <v>100</v>
      </c>
      <c r="K48" s="40" t="s">
        <v>100</v>
      </c>
      <c r="L48" s="40" t="s">
        <v>100</v>
      </c>
      <c r="M48" s="40" t="s">
        <v>100</v>
      </c>
      <c r="N48" s="40" t="s">
        <v>100</v>
      </c>
      <c r="O48" s="45">
        <f>SUM(O49:O55)</f>
        <v>23.979565280000003</v>
      </c>
      <c r="P48" s="76">
        <f t="shared" si="70"/>
        <v>24.08644378</v>
      </c>
      <c r="Q48" s="40" t="s">
        <v>100</v>
      </c>
      <c r="R48" s="76">
        <f t="shared" si="25"/>
        <v>23.979565280000003</v>
      </c>
      <c r="S48" s="76">
        <f t="shared" si="25"/>
        <v>24.08644378</v>
      </c>
      <c r="T48" s="40" t="s">
        <v>100</v>
      </c>
      <c r="U48" s="40" t="s">
        <v>100</v>
      </c>
      <c r="V48" s="40" t="s">
        <v>100</v>
      </c>
      <c r="W48" s="40" t="s">
        <v>100</v>
      </c>
      <c r="X48" s="40" t="s">
        <v>100</v>
      </c>
      <c r="Y48" s="40" t="s">
        <v>100</v>
      </c>
      <c r="Z48" s="40" t="s">
        <v>100</v>
      </c>
      <c r="AA48" s="40" t="s">
        <v>100</v>
      </c>
      <c r="AB48" s="40" t="s">
        <v>100</v>
      </c>
      <c r="AC48" s="40" t="s">
        <v>100</v>
      </c>
      <c r="AD48" s="45">
        <f>SUM(AD49:AD55)</f>
        <v>2.6815780199999999</v>
      </c>
      <c r="AE48" s="45">
        <f t="shared" ref="AE48:AH48" si="85">SUM(AE49:AE55)</f>
        <v>0</v>
      </c>
      <c r="AF48" s="45">
        <f t="shared" si="85"/>
        <v>0</v>
      </c>
      <c r="AG48" s="45">
        <f t="shared" si="85"/>
        <v>2.6815780199999999</v>
      </c>
      <c r="AH48" s="45">
        <f t="shared" si="85"/>
        <v>0</v>
      </c>
      <c r="AI48" s="45">
        <f>SUM(AI49:AI55)</f>
        <v>2.6815780199999999</v>
      </c>
      <c r="AJ48" s="45">
        <f t="shared" ref="AJ48:AM48" si="86">SUM(AJ49:AJ55)</f>
        <v>0</v>
      </c>
      <c r="AK48" s="45">
        <f t="shared" si="86"/>
        <v>0</v>
      </c>
      <c r="AL48" s="45">
        <f t="shared" si="86"/>
        <v>2.6815780199999999</v>
      </c>
      <c r="AM48" s="45">
        <f t="shared" si="86"/>
        <v>0</v>
      </c>
      <c r="AN48" s="45">
        <f>SUM(AN49:AN55)</f>
        <v>10.3740805</v>
      </c>
      <c r="AO48" s="45">
        <f t="shared" ref="AO48:AR48" si="87">SUM(AO49:AO55)</f>
        <v>0</v>
      </c>
      <c r="AP48" s="45">
        <f t="shared" si="87"/>
        <v>0</v>
      </c>
      <c r="AQ48" s="45">
        <f t="shared" si="87"/>
        <v>10.3740805</v>
      </c>
      <c r="AR48" s="45">
        <f t="shared" si="87"/>
        <v>0</v>
      </c>
      <c r="AS48" s="45">
        <f>SUM(AS49:AS55)</f>
        <v>6.8833250000000001</v>
      </c>
      <c r="AT48" s="45">
        <f t="shared" ref="AT48:AW48" si="88">SUM(AT49:AT55)</f>
        <v>0</v>
      </c>
      <c r="AU48" s="45">
        <f t="shared" si="88"/>
        <v>0</v>
      </c>
      <c r="AV48" s="45">
        <f t="shared" si="88"/>
        <v>6.8833250000000001</v>
      </c>
      <c r="AW48" s="45">
        <f t="shared" si="88"/>
        <v>0</v>
      </c>
      <c r="AX48" s="45">
        <f>SUM(AX49:AX55)</f>
        <v>10.923906760000001</v>
      </c>
      <c r="AY48" s="45">
        <f t="shared" ref="AY48:BB48" si="89">SUM(AY49:AY55)</f>
        <v>0</v>
      </c>
      <c r="AZ48" s="45">
        <f t="shared" si="89"/>
        <v>0</v>
      </c>
      <c r="BA48" s="45">
        <f t="shared" si="89"/>
        <v>10.923906760000001</v>
      </c>
      <c r="BB48" s="45">
        <f t="shared" si="89"/>
        <v>0</v>
      </c>
      <c r="BC48" s="45">
        <f>SUM(BC49:BC55)</f>
        <v>14.521540760000001</v>
      </c>
      <c r="BD48" s="45">
        <f t="shared" ref="BD48:BG48" si="90">SUM(BD49:BD55)</f>
        <v>0</v>
      </c>
      <c r="BE48" s="45">
        <f t="shared" si="90"/>
        <v>0</v>
      </c>
      <c r="BF48" s="45">
        <f t="shared" si="90"/>
        <v>14.521540760000001</v>
      </c>
      <c r="BG48" s="45">
        <f t="shared" si="90"/>
        <v>0</v>
      </c>
      <c r="BH48" s="45">
        <f t="shared" si="18"/>
        <v>23.979565280000003</v>
      </c>
      <c r="BI48" s="45">
        <f t="shared" si="19"/>
        <v>0</v>
      </c>
      <c r="BJ48" s="45">
        <f t="shared" si="20"/>
        <v>0</v>
      </c>
      <c r="BK48" s="45">
        <f t="shared" si="21"/>
        <v>23.979565280000003</v>
      </c>
      <c r="BL48" s="45">
        <f t="shared" si="22"/>
        <v>0</v>
      </c>
      <c r="BM48" s="45">
        <f t="shared" si="63"/>
        <v>24.08644378</v>
      </c>
      <c r="BN48" s="45">
        <f t="shared" si="64"/>
        <v>0</v>
      </c>
      <c r="BO48" s="45">
        <f t="shared" si="65"/>
        <v>0</v>
      </c>
      <c r="BP48" s="45">
        <f t="shared" si="66"/>
        <v>24.08644378</v>
      </c>
      <c r="BQ48" s="45">
        <f t="shared" si="67"/>
        <v>0</v>
      </c>
      <c r="BR48" s="40" t="s">
        <v>100</v>
      </c>
      <c r="BS48" s="55">
        <f t="shared" si="11"/>
        <v>0</v>
      </c>
      <c r="BT48" s="72">
        <f t="shared" si="77"/>
        <v>0</v>
      </c>
      <c r="BV48" s="63">
        <f t="shared" si="24"/>
        <v>0</v>
      </c>
    </row>
    <row r="49" spans="1:74" ht="109.2" x14ac:dyDescent="0.3">
      <c r="A49" s="33" t="s">
        <v>104</v>
      </c>
      <c r="B49" s="34" t="s">
        <v>165</v>
      </c>
      <c r="C49" s="33" t="s">
        <v>151</v>
      </c>
      <c r="D49" s="39" t="s">
        <v>101</v>
      </c>
      <c r="E49" s="43">
        <v>2024</v>
      </c>
      <c r="F49" s="39">
        <v>2024</v>
      </c>
      <c r="G49" s="39">
        <v>2024</v>
      </c>
      <c r="H49" s="40" t="s">
        <v>100</v>
      </c>
      <c r="I49" s="40" t="s">
        <v>100</v>
      </c>
      <c r="J49" s="40" t="s">
        <v>100</v>
      </c>
      <c r="K49" s="40" t="s">
        <v>100</v>
      </c>
      <c r="L49" s="40" t="s">
        <v>100</v>
      </c>
      <c r="M49" s="40" t="s">
        <v>100</v>
      </c>
      <c r="N49" s="40" t="s">
        <v>100</v>
      </c>
      <c r="O49" s="76">
        <v>5.3411778000000005</v>
      </c>
      <c r="P49" s="76">
        <f t="shared" si="70"/>
        <v>5.1927642000000001</v>
      </c>
      <c r="Q49" s="40" t="s">
        <v>100</v>
      </c>
      <c r="R49" s="76">
        <f t="shared" si="25"/>
        <v>5.3411778000000005</v>
      </c>
      <c r="S49" s="76">
        <f t="shared" si="25"/>
        <v>5.1927642000000001</v>
      </c>
      <c r="T49" s="40" t="s">
        <v>100</v>
      </c>
      <c r="U49" s="40" t="s">
        <v>100</v>
      </c>
      <c r="V49" s="40" t="s">
        <v>100</v>
      </c>
      <c r="W49" s="40" t="s">
        <v>100</v>
      </c>
      <c r="X49" s="40" t="s">
        <v>100</v>
      </c>
      <c r="Y49" s="40" t="s">
        <v>100</v>
      </c>
      <c r="Z49" s="40" t="s">
        <v>100</v>
      </c>
      <c r="AA49" s="40" t="s">
        <v>100</v>
      </c>
      <c r="AB49" s="40" t="s">
        <v>100</v>
      </c>
      <c r="AC49" s="40" t="s">
        <v>100</v>
      </c>
      <c r="AD49" s="45">
        <f t="shared" ref="AD49:AD61" si="91">AE49+AF49+AG49+AH49</f>
        <v>0</v>
      </c>
      <c r="AE49" s="76">
        <v>0</v>
      </c>
      <c r="AF49" s="76">
        <v>0</v>
      </c>
      <c r="AG49" s="76">
        <v>0</v>
      </c>
      <c r="AH49" s="76">
        <v>0</v>
      </c>
      <c r="AI49" s="45">
        <f t="shared" si="71"/>
        <v>0</v>
      </c>
      <c r="AJ49" s="76">
        <v>0</v>
      </c>
      <c r="AK49" s="76">
        <v>0</v>
      </c>
      <c r="AL49" s="76">
        <v>0</v>
      </c>
      <c r="AM49" s="76">
        <v>0</v>
      </c>
      <c r="AN49" s="45">
        <f>AO49+AP49+AQ49+AR49</f>
        <v>2.6016452999999999</v>
      </c>
      <c r="AO49" s="76">
        <v>0</v>
      </c>
      <c r="AP49" s="76">
        <v>0</v>
      </c>
      <c r="AQ49" s="76">
        <v>2.6016452999999999</v>
      </c>
      <c r="AR49" s="76">
        <v>0</v>
      </c>
      <c r="AS49" s="45">
        <f t="shared" si="73"/>
        <v>0</v>
      </c>
      <c r="AT49" s="76">
        <v>0</v>
      </c>
      <c r="AU49" s="76">
        <v>0</v>
      </c>
      <c r="AV49" s="76">
        <v>0</v>
      </c>
      <c r="AW49" s="76">
        <v>0</v>
      </c>
      <c r="AX49" s="45">
        <f t="shared" ref="AX49:AX61" si="92">AY49+AZ49+BA49+BB49</f>
        <v>2.7395325000000001</v>
      </c>
      <c r="AY49" s="76">
        <v>0</v>
      </c>
      <c r="AZ49" s="76">
        <v>0</v>
      </c>
      <c r="BA49" s="76">
        <v>2.7395325000000001</v>
      </c>
      <c r="BB49" s="76">
        <v>0</v>
      </c>
      <c r="BC49" s="45">
        <f t="shared" si="75"/>
        <v>5.1927642000000001</v>
      </c>
      <c r="BD49" s="76">
        <v>0</v>
      </c>
      <c r="BE49" s="76">
        <v>0</v>
      </c>
      <c r="BF49" s="76">
        <v>5.1927642000000001</v>
      </c>
      <c r="BG49" s="76">
        <v>0</v>
      </c>
      <c r="BH49" s="45">
        <f t="shared" si="18"/>
        <v>5.3411778000000005</v>
      </c>
      <c r="BI49" s="45">
        <f t="shared" si="19"/>
        <v>0</v>
      </c>
      <c r="BJ49" s="45">
        <f t="shared" si="20"/>
        <v>0</v>
      </c>
      <c r="BK49" s="45">
        <f t="shared" si="21"/>
        <v>5.3411778000000005</v>
      </c>
      <c r="BL49" s="45">
        <f t="shared" si="22"/>
        <v>0</v>
      </c>
      <c r="BM49" s="45">
        <f t="shared" si="63"/>
        <v>5.1927642000000001</v>
      </c>
      <c r="BN49" s="45">
        <f t="shared" si="64"/>
        <v>0</v>
      </c>
      <c r="BO49" s="45">
        <f t="shared" si="65"/>
        <v>0</v>
      </c>
      <c r="BP49" s="45">
        <f t="shared" si="66"/>
        <v>5.1927642000000001</v>
      </c>
      <c r="BQ49" s="45">
        <f t="shared" si="67"/>
        <v>0</v>
      </c>
      <c r="BR49" s="70" t="s">
        <v>183</v>
      </c>
      <c r="BS49" s="55">
        <f t="shared" si="11"/>
        <v>0</v>
      </c>
      <c r="BT49" s="72">
        <f t="shared" si="77"/>
        <v>0</v>
      </c>
      <c r="BV49" s="63">
        <f t="shared" si="24"/>
        <v>0</v>
      </c>
    </row>
    <row r="50" spans="1:74" ht="31.2" x14ac:dyDescent="0.3">
      <c r="A50" s="33" t="s">
        <v>105</v>
      </c>
      <c r="B50" s="34" t="s">
        <v>163</v>
      </c>
      <c r="C50" s="33" t="s">
        <v>152</v>
      </c>
      <c r="D50" s="39" t="s">
        <v>101</v>
      </c>
      <c r="E50" s="43">
        <v>2022</v>
      </c>
      <c r="F50" s="39" t="str">
        <f>D50</f>
        <v>Н</v>
      </c>
      <c r="G50" s="39">
        <f>E50</f>
        <v>2022</v>
      </c>
      <c r="H50" s="40" t="s">
        <v>100</v>
      </c>
      <c r="I50" s="40" t="s">
        <v>100</v>
      </c>
      <c r="J50" s="40" t="s">
        <v>100</v>
      </c>
      <c r="K50" s="40" t="s">
        <v>100</v>
      </c>
      <c r="L50" s="40" t="s">
        <v>100</v>
      </c>
      <c r="M50" s="40" t="s">
        <v>100</v>
      </c>
      <c r="N50" s="40" t="s">
        <v>100</v>
      </c>
      <c r="O50" s="76">
        <v>1.2990980399999998</v>
      </c>
      <c r="P50" s="76">
        <f t="shared" si="70"/>
        <v>1.2990980399999998</v>
      </c>
      <c r="Q50" s="40" t="s">
        <v>100</v>
      </c>
      <c r="R50" s="76">
        <f t="shared" si="25"/>
        <v>1.2990980399999998</v>
      </c>
      <c r="S50" s="76">
        <f t="shared" si="25"/>
        <v>1.2990980399999998</v>
      </c>
      <c r="T50" s="40" t="s">
        <v>100</v>
      </c>
      <c r="U50" s="40" t="s">
        <v>100</v>
      </c>
      <c r="V50" s="40" t="s">
        <v>100</v>
      </c>
      <c r="W50" s="40" t="s">
        <v>100</v>
      </c>
      <c r="X50" s="40" t="s">
        <v>100</v>
      </c>
      <c r="Y50" s="40" t="s">
        <v>100</v>
      </c>
      <c r="Z50" s="40" t="s">
        <v>100</v>
      </c>
      <c r="AA50" s="40" t="s">
        <v>100</v>
      </c>
      <c r="AB50" s="40" t="s">
        <v>100</v>
      </c>
      <c r="AC50" s="40" t="s">
        <v>100</v>
      </c>
      <c r="AD50" s="45">
        <f t="shared" si="91"/>
        <v>1.2990980399999998</v>
      </c>
      <c r="AE50" s="76">
        <v>0</v>
      </c>
      <c r="AF50" s="76">
        <v>0</v>
      </c>
      <c r="AG50" s="76">
        <v>1.2990980399999998</v>
      </c>
      <c r="AH50" s="76">
        <v>0</v>
      </c>
      <c r="AI50" s="45">
        <f t="shared" si="71"/>
        <v>1.2990980399999998</v>
      </c>
      <c r="AJ50" s="76">
        <v>0</v>
      </c>
      <c r="AK50" s="76">
        <v>0</v>
      </c>
      <c r="AL50" s="76">
        <v>1.2990980399999998</v>
      </c>
      <c r="AM50" s="76">
        <v>0</v>
      </c>
      <c r="AN50" s="45">
        <f t="shared" ref="AN50:AN61" si="93">AO50+AP50+AQ50+AR50</f>
        <v>0</v>
      </c>
      <c r="AO50" s="76">
        <v>0</v>
      </c>
      <c r="AP50" s="76">
        <v>0</v>
      </c>
      <c r="AQ50" s="76">
        <v>0</v>
      </c>
      <c r="AR50" s="76">
        <v>0</v>
      </c>
      <c r="AS50" s="45">
        <f t="shared" si="73"/>
        <v>0</v>
      </c>
      <c r="AT50" s="76">
        <v>0</v>
      </c>
      <c r="AU50" s="76">
        <v>0</v>
      </c>
      <c r="AV50" s="76">
        <v>0</v>
      </c>
      <c r="AW50" s="76">
        <v>0</v>
      </c>
      <c r="AX50" s="45">
        <f t="shared" si="92"/>
        <v>0</v>
      </c>
      <c r="AY50" s="76">
        <v>0</v>
      </c>
      <c r="AZ50" s="76">
        <v>0</v>
      </c>
      <c r="BA50" s="76">
        <v>0</v>
      </c>
      <c r="BB50" s="76">
        <v>0</v>
      </c>
      <c r="BC50" s="45">
        <f t="shared" si="75"/>
        <v>0</v>
      </c>
      <c r="BD50" s="76">
        <v>0</v>
      </c>
      <c r="BE50" s="76">
        <v>0</v>
      </c>
      <c r="BF50" s="76">
        <v>0</v>
      </c>
      <c r="BG50" s="76">
        <v>0</v>
      </c>
      <c r="BH50" s="45">
        <f t="shared" si="18"/>
        <v>1.2990980399999998</v>
      </c>
      <c r="BI50" s="45">
        <f t="shared" si="19"/>
        <v>0</v>
      </c>
      <c r="BJ50" s="45">
        <f t="shared" si="20"/>
        <v>0</v>
      </c>
      <c r="BK50" s="45">
        <f t="shared" si="21"/>
        <v>1.2990980399999998</v>
      </c>
      <c r="BL50" s="45">
        <f t="shared" si="22"/>
        <v>0</v>
      </c>
      <c r="BM50" s="45">
        <f t="shared" si="63"/>
        <v>1.2990980399999998</v>
      </c>
      <c r="BN50" s="45">
        <f t="shared" si="64"/>
        <v>0</v>
      </c>
      <c r="BO50" s="45">
        <f t="shared" si="65"/>
        <v>0</v>
      </c>
      <c r="BP50" s="45">
        <f t="shared" si="66"/>
        <v>1.2990980399999998</v>
      </c>
      <c r="BQ50" s="45">
        <f t="shared" si="67"/>
        <v>0</v>
      </c>
      <c r="BR50" s="71"/>
      <c r="BS50" s="55">
        <f t="shared" si="11"/>
        <v>0</v>
      </c>
      <c r="BT50" s="72">
        <f t="shared" si="77"/>
        <v>0</v>
      </c>
      <c r="BV50" s="63">
        <f t="shared" si="24"/>
        <v>0</v>
      </c>
    </row>
    <row r="51" spans="1:74" ht="46.8" x14ac:dyDescent="0.3">
      <c r="A51" s="33" t="s">
        <v>106</v>
      </c>
      <c r="B51" s="78" t="s">
        <v>184</v>
      </c>
      <c r="C51" s="33" t="s">
        <v>188</v>
      </c>
      <c r="D51" s="39" t="s">
        <v>101</v>
      </c>
      <c r="E51" s="43">
        <v>2023</v>
      </c>
      <c r="F51" s="39" t="s">
        <v>100</v>
      </c>
      <c r="G51" s="39">
        <v>2024</v>
      </c>
      <c r="H51" s="40" t="s">
        <v>100</v>
      </c>
      <c r="I51" s="40" t="s">
        <v>100</v>
      </c>
      <c r="J51" s="40" t="s">
        <v>100</v>
      </c>
      <c r="K51" s="40" t="s">
        <v>100</v>
      </c>
      <c r="L51" s="40" t="s">
        <v>100</v>
      </c>
      <c r="M51" s="40" t="s">
        <v>100</v>
      </c>
      <c r="N51" s="40" t="s">
        <v>100</v>
      </c>
      <c r="O51" s="76">
        <v>0</v>
      </c>
      <c r="P51" s="76">
        <f t="shared" si="70"/>
        <v>5.6454034800000006</v>
      </c>
      <c r="Q51" s="40" t="s">
        <v>100</v>
      </c>
      <c r="R51" s="76">
        <f t="shared" si="25"/>
        <v>0</v>
      </c>
      <c r="S51" s="76">
        <f t="shared" si="25"/>
        <v>5.6454034800000006</v>
      </c>
      <c r="T51" s="40" t="s">
        <v>100</v>
      </c>
      <c r="U51" s="40" t="s">
        <v>100</v>
      </c>
      <c r="V51" s="40" t="s">
        <v>100</v>
      </c>
      <c r="W51" s="40" t="s">
        <v>100</v>
      </c>
      <c r="X51" s="40" t="s">
        <v>100</v>
      </c>
      <c r="Y51" s="40" t="s">
        <v>100</v>
      </c>
      <c r="Z51" s="40" t="s">
        <v>100</v>
      </c>
      <c r="AA51" s="40" t="s">
        <v>100</v>
      </c>
      <c r="AB51" s="40" t="s">
        <v>100</v>
      </c>
      <c r="AC51" s="40" t="s">
        <v>100</v>
      </c>
      <c r="AD51" s="45">
        <f t="shared" si="91"/>
        <v>0</v>
      </c>
      <c r="AE51" s="76">
        <v>0</v>
      </c>
      <c r="AF51" s="76">
        <v>0</v>
      </c>
      <c r="AG51" s="76">
        <v>0</v>
      </c>
      <c r="AH51" s="76">
        <v>0</v>
      </c>
      <c r="AI51" s="45">
        <f t="shared" si="71"/>
        <v>0</v>
      </c>
      <c r="AJ51" s="76">
        <v>0</v>
      </c>
      <c r="AK51" s="76">
        <v>0</v>
      </c>
      <c r="AL51" s="76">
        <v>0</v>
      </c>
      <c r="AM51" s="76">
        <v>0</v>
      </c>
      <c r="AN51" s="45">
        <f t="shared" si="93"/>
        <v>0</v>
      </c>
      <c r="AO51" s="76">
        <v>0</v>
      </c>
      <c r="AP51" s="76">
        <v>0</v>
      </c>
      <c r="AQ51" s="76">
        <v>0</v>
      </c>
      <c r="AR51" s="76">
        <v>0</v>
      </c>
      <c r="AS51" s="45">
        <f t="shared" si="73"/>
        <v>1.81758</v>
      </c>
      <c r="AT51" s="76">
        <v>0</v>
      </c>
      <c r="AU51" s="76">
        <v>0</v>
      </c>
      <c r="AV51" s="76">
        <v>1.81758</v>
      </c>
      <c r="AW51" s="76">
        <v>0</v>
      </c>
      <c r="AX51" s="45">
        <f t="shared" si="92"/>
        <v>0</v>
      </c>
      <c r="AY51" s="76">
        <v>0</v>
      </c>
      <c r="AZ51" s="76">
        <v>0</v>
      </c>
      <c r="BA51" s="76">
        <v>0</v>
      </c>
      <c r="BB51" s="76">
        <v>0</v>
      </c>
      <c r="BC51" s="45">
        <f t="shared" si="75"/>
        <v>3.8278234800000002</v>
      </c>
      <c r="BD51" s="76">
        <v>0</v>
      </c>
      <c r="BE51" s="76">
        <v>0</v>
      </c>
      <c r="BF51" s="76">
        <v>3.8278234800000002</v>
      </c>
      <c r="BG51" s="76">
        <v>0</v>
      </c>
      <c r="BH51" s="45">
        <f t="shared" si="18"/>
        <v>0</v>
      </c>
      <c r="BI51" s="45">
        <f t="shared" si="19"/>
        <v>0</v>
      </c>
      <c r="BJ51" s="45">
        <f t="shared" si="20"/>
        <v>0</v>
      </c>
      <c r="BK51" s="45">
        <f t="shared" si="21"/>
        <v>0</v>
      </c>
      <c r="BL51" s="45">
        <f t="shared" si="22"/>
        <v>0</v>
      </c>
      <c r="BM51" s="45">
        <f t="shared" si="63"/>
        <v>5.6454034800000006</v>
      </c>
      <c r="BN51" s="45">
        <f t="shared" si="64"/>
        <v>0</v>
      </c>
      <c r="BO51" s="45">
        <f t="shared" si="65"/>
        <v>0</v>
      </c>
      <c r="BP51" s="45">
        <f t="shared" si="66"/>
        <v>5.6454034800000006</v>
      </c>
      <c r="BQ51" s="45">
        <f t="shared" si="67"/>
        <v>0</v>
      </c>
      <c r="BR51" s="71"/>
      <c r="BS51" s="55">
        <f t="shared" si="11"/>
        <v>0</v>
      </c>
      <c r="BT51" s="72">
        <f t="shared" si="77"/>
        <v>0</v>
      </c>
      <c r="BV51" s="63">
        <f t="shared" si="24"/>
        <v>0</v>
      </c>
    </row>
    <row r="52" spans="1:74" ht="62.4" x14ac:dyDescent="0.3">
      <c r="A52" s="33" t="s">
        <v>107</v>
      </c>
      <c r="B52" s="78" t="s">
        <v>185</v>
      </c>
      <c r="C52" s="33" t="s">
        <v>189</v>
      </c>
      <c r="D52" s="39" t="s">
        <v>101</v>
      </c>
      <c r="E52" s="43">
        <v>2023</v>
      </c>
      <c r="F52" s="39" t="s">
        <v>100</v>
      </c>
      <c r="G52" s="39">
        <v>2023</v>
      </c>
      <c r="H52" s="40" t="s">
        <v>100</v>
      </c>
      <c r="I52" s="40" t="s">
        <v>100</v>
      </c>
      <c r="J52" s="40" t="s">
        <v>100</v>
      </c>
      <c r="K52" s="40" t="s">
        <v>100</v>
      </c>
      <c r="L52" s="40" t="s">
        <v>100</v>
      </c>
      <c r="M52" s="40" t="s">
        <v>100</v>
      </c>
      <c r="N52" s="40" t="s">
        <v>100</v>
      </c>
      <c r="O52" s="76">
        <v>0</v>
      </c>
      <c r="P52" s="76">
        <f t="shared" si="70"/>
        <v>0.16422800000000001</v>
      </c>
      <c r="Q52" s="40" t="s">
        <v>100</v>
      </c>
      <c r="R52" s="76">
        <f t="shared" si="25"/>
        <v>0</v>
      </c>
      <c r="S52" s="76">
        <f t="shared" si="25"/>
        <v>0.16422800000000001</v>
      </c>
      <c r="T52" s="40" t="s">
        <v>100</v>
      </c>
      <c r="U52" s="40" t="s">
        <v>100</v>
      </c>
      <c r="V52" s="40" t="s">
        <v>100</v>
      </c>
      <c r="W52" s="40" t="s">
        <v>100</v>
      </c>
      <c r="X52" s="40" t="s">
        <v>100</v>
      </c>
      <c r="Y52" s="40" t="s">
        <v>100</v>
      </c>
      <c r="Z52" s="40" t="s">
        <v>100</v>
      </c>
      <c r="AA52" s="40" t="s">
        <v>100</v>
      </c>
      <c r="AB52" s="40" t="s">
        <v>100</v>
      </c>
      <c r="AC52" s="40" t="s">
        <v>100</v>
      </c>
      <c r="AD52" s="45">
        <f t="shared" si="91"/>
        <v>0</v>
      </c>
      <c r="AE52" s="76">
        <v>0</v>
      </c>
      <c r="AF52" s="76">
        <v>0</v>
      </c>
      <c r="AG52" s="76">
        <v>0</v>
      </c>
      <c r="AH52" s="76">
        <v>0</v>
      </c>
      <c r="AI52" s="45">
        <f t="shared" si="71"/>
        <v>0</v>
      </c>
      <c r="AJ52" s="76">
        <v>0</v>
      </c>
      <c r="AK52" s="76">
        <v>0</v>
      </c>
      <c r="AL52" s="76">
        <v>0</v>
      </c>
      <c r="AM52" s="76">
        <v>0</v>
      </c>
      <c r="AN52" s="45">
        <f t="shared" si="93"/>
        <v>0</v>
      </c>
      <c r="AO52" s="76">
        <v>0</v>
      </c>
      <c r="AP52" s="76">
        <v>0</v>
      </c>
      <c r="AQ52" s="76">
        <v>0</v>
      </c>
      <c r="AR52" s="76">
        <v>0</v>
      </c>
      <c r="AS52" s="45">
        <f t="shared" si="73"/>
        <v>0.16422800000000001</v>
      </c>
      <c r="AT52" s="76">
        <v>0</v>
      </c>
      <c r="AU52" s="76">
        <v>0</v>
      </c>
      <c r="AV52" s="76">
        <v>0.16422800000000001</v>
      </c>
      <c r="AW52" s="76">
        <v>0</v>
      </c>
      <c r="AX52" s="45">
        <f t="shared" si="92"/>
        <v>0</v>
      </c>
      <c r="AY52" s="76">
        <v>0</v>
      </c>
      <c r="AZ52" s="76">
        <v>0</v>
      </c>
      <c r="BA52" s="76">
        <v>0</v>
      </c>
      <c r="BB52" s="76">
        <v>0</v>
      </c>
      <c r="BC52" s="45">
        <f t="shared" si="75"/>
        <v>0</v>
      </c>
      <c r="BD52" s="76">
        <v>0</v>
      </c>
      <c r="BE52" s="76">
        <v>0</v>
      </c>
      <c r="BF52" s="76">
        <v>0</v>
      </c>
      <c r="BG52" s="76">
        <v>0</v>
      </c>
      <c r="BH52" s="45">
        <f t="shared" si="18"/>
        <v>0</v>
      </c>
      <c r="BI52" s="45">
        <f t="shared" si="19"/>
        <v>0</v>
      </c>
      <c r="BJ52" s="45">
        <f t="shared" si="20"/>
        <v>0</v>
      </c>
      <c r="BK52" s="45">
        <f t="shared" si="21"/>
        <v>0</v>
      </c>
      <c r="BL52" s="45">
        <f t="shared" si="22"/>
        <v>0</v>
      </c>
      <c r="BM52" s="45">
        <f t="shared" si="63"/>
        <v>0.16422800000000001</v>
      </c>
      <c r="BN52" s="45">
        <f t="shared" si="64"/>
        <v>0</v>
      </c>
      <c r="BO52" s="45">
        <f t="shared" si="65"/>
        <v>0</v>
      </c>
      <c r="BP52" s="45">
        <f t="shared" si="66"/>
        <v>0.16422800000000001</v>
      </c>
      <c r="BQ52" s="45">
        <f t="shared" si="67"/>
        <v>0</v>
      </c>
      <c r="BR52" s="71" t="s">
        <v>193</v>
      </c>
      <c r="BS52" s="55">
        <f t="shared" si="11"/>
        <v>0</v>
      </c>
      <c r="BT52" s="72">
        <f t="shared" si="77"/>
        <v>0</v>
      </c>
      <c r="BV52" s="63">
        <f t="shared" si="24"/>
        <v>0</v>
      </c>
    </row>
    <row r="53" spans="1:74" ht="93.6" x14ac:dyDescent="0.3">
      <c r="A53" s="33" t="s">
        <v>108</v>
      </c>
      <c r="B53" s="78" t="s">
        <v>186</v>
      </c>
      <c r="C53" s="33" t="s">
        <v>190</v>
      </c>
      <c r="D53" s="39" t="s">
        <v>101</v>
      </c>
      <c r="E53" s="43">
        <v>2023</v>
      </c>
      <c r="F53" s="39" t="s">
        <v>100</v>
      </c>
      <c r="G53" s="39">
        <v>2024</v>
      </c>
      <c r="H53" s="40" t="s">
        <v>100</v>
      </c>
      <c r="I53" s="40" t="s">
        <v>100</v>
      </c>
      <c r="J53" s="40" t="s">
        <v>100</v>
      </c>
      <c r="K53" s="40" t="s">
        <v>100</v>
      </c>
      <c r="L53" s="40" t="s">
        <v>100</v>
      </c>
      <c r="M53" s="40" t="s">
        <v>100</v>
      </c>
      <c r="N53" s="40" t="s">
        <v>100</v>
      </c>
      <c r="O53" s="76">
        <v>0</v>
      </c>
      <c r="P53" s="76">
        <f t="shared" si="70"/>
        <v>9.7317065599999992</v>
      </c>
      <c r="Q53" s="40" t="s">
        <v>100</v>
      </c>
      <c r="R53" s="76">
        <f t="shared" si="25"/>
        <v>0</v>
      </c>
      <c r="S53" s="76">
        <f t="shared" si="25"/>
        <v>9.7317065599999992</v>
      </c>
      <c r="T53" s="40" t="s">
        <v>100</v>
      </c>
      <c r="U53" s="40" t="s">
        <v>100</v>
      </c>
      <c r="V53" s="40" t="s">
        <v>100</v>
      </c>
      <c r="W53" s="40" t="s">
        <v>100</v>
      </c>
      <c r="X53" s="40" t="s">
        <v>100</v>
      </c>
      <c r="Y53" s="40" t="s">
        <v>100</v>
      </c>
      <c r="Z53" s="40" t="s">
        <v>100</v>
      </c>
      <c r="AA53" s="40" t="s">
        <v>100</v>
      </c>
      <c r="AB53" s="40" t="s">
        <v>100</v>
      </c>
      <c r="AC53" s="40" t="s">
        <v>100</v>
      </c>
      <c r="AD53" s="45">
        <f t="shared" si="91"/>
        <v>0</v>
      </c>
      <c r="AE53" s="76">
        <v>0</v>
      </c>
      <c r="AF53" s="76">
        <v>0</v>
      </c>
      <c r="AG53" s="76">
        <v>0</v>
      </c>
      <c r="AH53" s="76">
        <v>0</v>
      </c>
      <c r="AI53" s="45">
        <f t="shared" si="71"/>
        <v>0</v>
      </c>
      <c r="AJ53" s="76">
        <v>0</v>
      </c>
      <c r="AK53" s="76">
        <v>0</v>
      </c>
      <c r="AL53" s="76">
        <v>0</v>
      </c>
      <c r="AM53" s="76">
        <v>0</v>
      </c>
      <c r="AN53" s="45">
        <f t="shared" si="93"/>
        <v>0</v>
      </c>
      <c r="AO53" s="76">
        <v>0</v>
      </c>
      <c r="AP53" s="76">
        <v>0</v>
      </c>
      <c r="AQ53" s="76">
        <v>0</v>
      </c>
      <c r="AR53" s="76">
        <v>0</v>
      </c>
      <c r="AS53" s="45">
        <f t="shared" si="73"/>
        <v>4.7402370000000005</v>
      </c>
      <c r="AT53" s="76">
        <v>0</v>
      </c>
      <c r="AU53" s="76">
        <v>0</v>
      </c>
      <c r="AV53" s="76">
        <v>4.7402370000000005</v>
      </c>
      <c r="AW53" s="76">
        <v>0</v>
      </c>
      <c r="AX53" s="45">
        <f t="shared" si="92"/>
        <v>0</v>
      </c>
      <c r="AY53" s="76">
        <v>0</v>
      </c>
      <c r="AZ53" s="76">
        <v>0</v>
      </c>
      <c r="BA53" s="76">
        <v>0</v>
      </c>
      <c r="BB53" s="76">
        <v>0</v>
      </c>
      <c r="BC53" s="45">
        <f t="shared" si="75"/>
        <v>4.9914695599999996</v>
      </c>
      <c r="BD53" s="76">
        <v>0</v>
      </c>
      <c r="BE53" s="76">
        <v>0</v>
      </c>
      <c r="BF53" s="76">
        <v>4.9914695599999996</v>
      </c>
      <c r="BG53" s="76">
        <v>0</v>
      </c>
      <c r="BH53" s="45">
        <f t="shared" si="18"/>
        <v>0</v>
      </c>
      <c r="BI53" s="45">
        <f t="shared" si="19"/>
        <v>0</v>
      </c>
      <c r="BJ53" s="45">
        <f t="shared" si="20"/>
        <v>0</v>
      </c>
      <c r="BK53" s="45">
        <f t="shared" si="21"/>
        <v>0</v>
      </c>
      <c r="BL53" s="45">
        <f t="shared" si="22"/>
        <v>0</v>
      </c>
      <c r="BM53" s="45">
        <f t="shared" si="63"/>
        <v>9.7317065599999992</v>
      </c>
      <c r="BN53" s="45">
        <f t="shared" si="64"/>
        <v>0</v>
      </c>
      <c r="BO53" s="45">
        <f t="shared" si="65"/>
        <v>0</v>
      </c>
      <c r="BP53" s="45">
        <f t="shared" si="66"/>
        <v>9.7317065599999992</v>
      </c>
      <c r="BQ53" s="45">
        <f t="shared" si="67"/>
        <v>0</v>
      </c>
      <c r="BR53" s="71" t="s">
        <v>196</v>
      </c>
      <c r="BS53" s="55">
        <f t="shared" si="11"/>
        <v>0</v>
      </c>
      <c r="BT53" s="72">
        <f t="shared" si="77"/>
        <v>0</v>
      </c>
      <c r="BV53" s="63">
        <f t="shared" si="24"/>
        <v>0</v>
      </c>
    </row>
    <row r="54" spans="1:74" ht="62.4" x14ac:dyDescent="0.3">
      <c r="A54" s="33" t="s">
        <v>109</v>
      </c>
      <c r="B54" s="78" t="s">
        <v>187</v>
      </c>
      <c r="C54" s="33" t="s">
        <v>191</v>
      </c>
      <c r="D54" s="39" t="s">
        <v>101</v>
      </c>
      <c r="E54" s="43">
        <v>2023</v>
      </c>
      <c r="F54" s="39" t="s">
        <v>100</v>
      </c>
      <c r="G54" s="39">
        <v>2024</v>
      </c>
      <c r="H54" s="40" t="s">
        <v>100</v>
      </c>
      <c r="I54" s="40" t="s">
        <v>100</v>
      </c>
      <c r="J54" s="40" t="s">
        <v>100</v>
      </c>
      <c r="K54" s="40" t="s">
        <v>100</v>
      </c>
      <c r="L54" s="40" t="s">
        <v>100</v>
      </c>
      <c r="M54" s="40" t="s">
        <v>100</v>
      </c>
      <c r="N54" s="40" t="s">
        <v>100</v>
      </c>
      <c r="O54" s="76">
        <v>0</v>
      </c>
      <c r="P54" s="76">
        <f t="shared" si="70"/>
        <v>0.67076351999999995</v>
      </c>
      <c r="Q54" s="40" t="s">
        <v>100</v>
      </c>
      <c r="R54" s="76">
        <f t="shared" si="25"/>
        <v>0</v>
      </c>
      <c r="S54" s="76">
        <f t="shared" si="25"/>
        <v>0.67076351999999995</v>
      </c>
      <c r="T54" s="40" t="s">
        <v>100</v>
      </c>
      <c r="U54" s="40" t="s">
        <v>100</v>
      </c>
      <c r="V54" s="40" t="s">
        <v>100</v>
      </c>
      <c r="W54" s="40" t="s">
        <v>100</v>
      </c>
      <c r="X54" s="40" t="s">
        <v>100</v>
      </c>
      <c r="Y54" s="40" t="s">
        <v>100</v>
      </c>
      <c r="Z54" s="40" t="s">
        <v>100</v>
      </c>
      <c r="AA54" s="40" t="s">
        <v>100</v>
      </c>
      <c r="AB54" s="40" t="s">
        <v>100</v>
      </c>
      <c r="AC54" s="40" t="s">
        <v>100</v>
      </c>
      <c r="AD54" s="45">
        <f t="shared" si="91"/>
        <v>0</v>
      </c>
      <c r="AE54" s="76">
        <v>0</v>
      </c>
      <c r="AF54" s="76">
        <v>0</v>
      </c>
      <c r="AG54" s="76">
        <v>0</v>
      </c>
      <c r="AH54" s="76">
        <v>0</v>
      </c>
      <c r="AI54" s="45">
        <f t="shared" si="71"/>
        <v>0</v>
      </c>
      <c r="AJ54" s="76">
        <v>0</v>
      </c>
      <c r="AK54" s="76">
        <v>0</v>
      </c>
      <c r="AL54" s="76">
        <v>0</v>
      </c>
      <c r="AM54" s="76">
        <v>0</v>
      </c>
      <c r="AN54" s="45">
        <f t="shared" si="93"/>
        <v>0</v>
      </c>
      <c r="AO54" s="76">
        <v>0</v>
      </c>
      <c r="AP54" s="76">
        <v>0</v>
      </c>
      <c r="AQ54" s="76">
        <v>0</v>
      </c>
      <c r="AR54" s="76">
        <v>0</v>
      </c>
      <c r="AS54" s="45">
        <f t="shared" si="73"/>
        <v>0.16128000000000001</v>
      </c>
      <c r="AT54" s="76">
        <v>0</v>
      </c>
      <c r="AU54" s="76">
        <v>0</v>
      </c>
      <c r="AV54" s="76">
        <v>0.16128000000000001</v>
      </c>
      <c r="AW54" s="76">
        <v>0</v>
      </c>
      <c r="AX54" s="45">
        <f t="shared" si="92"/>
        <v>0</v>
      </c>
      <c r="AY54" s="76">
        <v>0</v>
      </c>
      <c r="AZ54" s="76">
        <v>0</v>
      </c>
      <c r="BA54" s="76">
        <v>0</v>
      </c>
      <c r="BB54" s="76">
        <v>0</v>
      </c>
      <c r="BC54" s="45">
        <f t="shared" si="75"/>
        <v>0.50948351999999997</v>
      </c>
      <c r="BD54" s="76">
        <v>0</v>
      </c>
      <c r="BE54" s="76">
        <v>0</v>
      </c>
      <c r="BF54" s="76">
        <v>0.50948351999999997</v>
      </c>
      <c r="BG54" s="76">
        <v>0</v>
      </c>
      <c r="BH54" s="45">
        <f t="shared" si="18"/>
        <v>0</v>
      </c>
      <c r="BI54" s="45">
        <f t="shared" si="19"/>
        <v>0</v>
      </c>
      <c r="BJ54" s="45">
        <f t="shared" si="20"/>
        <v>0</v>
      </c>
      <c r="BK54" s="45">
        <f t="shared" si="21"/>
        <v>0</v>
      </c>
      <c r="BL54" s="45">
        <f t="shared" si="22"/>
        <v>0</v>
      </c>
      <c r="BM54" s="45">
        <f t="shared" si="63"/>
        <v>0.67076351999999995</v>
      </c>
      <c r="BN54" s="45">
        <f t="shared" si="64"/>
        <v>0</v>
      </c>
      <c r="BO54" s="45">
        <f t="shared" si="65"/>
        <v>0</v>
      </c>
      <c r="BP54" s="45">
        <f t="shared" si="66"/>
        <v>0.67076351999999995</v>
      </c>
      <c r="BQ54" s="45">
        <f t="shared" si="67"/>
        <v>0</v>
      </c>
      <c r="BR54" s="71" t="s">
        <v>194</v>
      </c>
      <c r="BS54" s="55">
        <f t="shared" si="11"/>
        <v>0</v>
      </c>
      <c r="BT54" s="72">
        <f t="shared" si="77"/>
        <v>0</v>
      </c>
      <c r="BV54" s="63">
        <f t="shared" si="24"/>
        <v>0</v>
      </c>
    </row>
    <row r="55" spans="1:74" ht="78" x14ac:dyDescent="0.3">
      <c r="A55" s="33" t="s">
        <v>110</v>
      </c>
      <c r="B55" s="34" t="s">
        <v>167</v>
      </c>
      <c r="C55" s="33" t="s">
        <v>153</v>
      </c>
      <c r="D55" s="39" t="s">
        <v>101</v>
      </c>
      <c r="E55" s="43">
        <v>2022</v>
      </c>
      <c r="F55" s="39">
        <v>2024</v>
      </c>
      <c r="G55" s="39">
        <v>2022</v>
      </c>
      <c r="H55" s="40" t="s">
        <v>100</v>
      </c>
      <c r="I55" s="40" t="s">
        <v>100</v>
      </c>
      <c r="J55" s="40" t="s">
        <v>100</v>
      </c>
      <c r="K55" s="40" t="s">
        <v>100</v>
      </c>
      <c r="L55" s="40" t="s">
        <v>100</v>
      </c>
      <c r="M55" s="40" t="s">
        <v>100</v>
      </c>
      <c r="N55" s="40" t="s">
        <v>100</v>
      </c>
      <c r="O55" s="76">
        <v>17.339289440000002</v>
      </c>
      <c r="P55" s="76">
        <f t="shared" si="70"/>
        <v>1.3824799800000001</v>
      </c>
      <c r="Q55" s="40" t="s">
        <v>100</v>
      </c>
      <c r="R55" s="76">
        <f t="shared" si="25"/>
        <v>17.339289440000002</v>
      </c>
      <c r="S55" s="76">
        <f t="shared" si="25"/>
        <v>1.3824799800000001</v>
      </c>
      <c r="T55" s="40" t="s">
        <v>100</v>
      </c>
      <c r="U55" s="40" t="s">
        <v>100</v>
      </c>
      <c r="V55" s="40" t="s">
        <v>100</v>
      </c>
      <c r="W55" s="40" t="s">
        <v>100</v>
      </c>
      <c r="X55" s="40" t="s">
        <v>100</v>
      </c>
      <c r="Y55" s="40" t="s">
        <v>100</v>
      </c>
      <c r="Z55" s="40" t="s">
        <v>100</v>
      </c>
      <c r="AA55" s="40" t="s">
        <v>100</v>
      </c>
      <c r="AB55" s="40" t="s">
        <v>100</v>
      </c>
      <c r="AC55" s="40" t="s">
        <v>100</v>
      </c>
      <c r="AD55" s="45">
        <f t="shared" si="91"/>
        <v>1.3824799800000001</v>
      </c>
      <c r="AE55" s="76">
        <v>0</v>
      </c>
      <c r="AF55" s="76">
        <v>0</v>
      </c>
      <c r="AG55" s="76">
        <v>1.3824799800000001</v>
      </c>
      <c r="AH55" s="76">
        <v>0</v>
      </c>
      <c r="AI55" s="45">
        <f t="shared" si="71"/>
        <v>1.3824799800000001</v>
      </c>
      <c r="AJ55" s="76">
        <v>0</v>
      </c>
      <c r="AK55" s="76">
        <v>0</v>
      </c>
      <c r="AL55" s="76">
        <v>1.3824799800000001</v>
      </c>
      <c r="AM55" s="76">
        <v>0</v>
      </c>
      <c r="AN55" s="45">
        <f t="shared" si="93"/>
        <v>7.7724352000000003</v>
      </c>
      <c r="AO55" s="76">
        <v>0</v>
      </c>
      <c r="AP55" s="76">
        <v>0</v>
      </c>
      <c r="AQ55" s="76">
        <v>7.7724352000000003</v>
      </c>
      <c r="AR55" s="76">
        <v>0</v>
      </c>
      <c r="AS55" s="45">
        <f t="shared" si="73"/>
        <v>0</v>
      </c>
      <c r="AT55" s="76">
        <v>0</v>
      </c>
      <c r="AU55" s="76">
        <v>0</v>
      </c>
      <c r="AV55" s="76">
        <v>0</v>
      </c>
      <c r="AW55" s="76">
        <v>0</v>
      </c>
      <c r="AX55" s="45">
        <f t="shared" si="92"/>
        <v>8.1843742600000002</v>
      </c>
      <c r="AY55" s="76">
        <v>0</v>
      </c>
      <c r="AZ55" s="76">
        <v>0</v>
      </c>
      <c r="BA55" s="76">
        <v>8.1843742600000002</v>
      </c>
      <c r="BB55" s="76">
        <v>0</v>
      </c>
      <c r="BC55" s="45">
        <f t="shared" si="75"/>
        <v>0</v>
      </c>
      <c r="BD55" s="76">
        <v>0</v>
      </c>
      <c r="BE55" s="76">
        <v>0</v>
      </c>
      <c r="BF55" s="76">
        <v>0</v>
      </c>
      <c r="BG55" s="76">
        <v>0</v>
      </c>
      <c r="BH55" s="45">
        <f t="shared" si="18"/>
        <v>17.339289440000002</v>
      </c>
      <c r="BI55" s="45">
        <f t="shared" si="19"/>
        <v>0</v>
      </c>
      <c r="BJ55" s="45">
        <f t="shared" si="20"/>
        <v>0</v>
      </c>
      <c r="BK55" s="45">
        <f t="shared" si="21"/>
        <v>17.339289440000002</v>
      </c>
      <c r="BL55" s="45">
        <f t="shared" si="22"/>
        <v>0</v>
      </c>
      <c r="BM55" s="45">
        <f t="shared" si="63"/>
        <v>1.3824799800000001</v>
      </c>
      <c r="BN55" s="45">
        <f t="shared" si="64"/>
        <v>0</v>
      </c>
      <c r="BO55" s="45">
        <f t="shared" si="65"/>
        <v>0</v>
      </c>
      <c r="BP55" s="45">
        <f t="shared" si="66"/>
        <v>1.3824799800000001</v>
      </c>
      <c r="BQ55" s="45">
        <f t="shared" si="67"/>
        <v>0</v>
      </c>
      <c r="BR55" s="71" t="s">
        <v>192</v>
      </c>
      <c r="BS55" s="55">
        <f t="shared" si="11"/>
        <v>0</v>
      </c>
      <c r="BT55" s="72">
        <f t="shared" si="77"/>
        <v>0</v>
      </c>
      <c r="BV55" s="63">
        <f t="shared" si="24"/>
        <v>0</v>
      </c>
    </row>
    <row r="56" spans="1:74" ht="31.2" x14ac:dyDescent="0.3">
      <c r="A56" s="23" t="s">
        <v>89</v>
      </c>
      <c r="B56" s="24" t="s">
        <v>90</v>
      </c>
      <c r="C56" s="33" t="s">
        <v>99</v>
      </c>
      <c r="D56" s="39" t="s">
        <v>100</v>
      </c>
      <c r="E56" s="39" t="s">
        <v>100</v>
      </c>
      <c r="F56" s="39" t="s">
        <v>100</v>
      </c>
      <c r="G56" s="39" t="s">
        <v>100</v>
      </c>
      <c r="H56" s="40" t="s">
        <v>100</v>
      </c>
      <c r="I56" s="40" t="s">
        <v>100</v>
      </c>
      <c r="J56" s="40" t="s">
        <v>100</v>
      </c>
      <c r="K56" s="40" t="s">
        <v>100</v>
      </c>
      <c r="L56" s="40" t="s">
        <v>100</v>
      </c>
      <c r="M56" s="40" t="s">
        <v>100</v>
      </c>
      <c r="N56" s="40" t="s">
        <v>100</v>
      </c>
      <c r="O56" s="76">
        <v>0</v>
      </c>
      <c r="P56" s="76">
        <f t="shared" si="70"/>
        <v>0</v>
      </c>
      <c r="Q56" s="40" t="s">
        <v>100</v>
      </c>
      <c r="R56" s="76">
        <f t="shared" si="25"/>
        <v>0</v>
      </c>
      <c r="S56" s="76">
        <f t="shared" si="25"/>
        <v>0</v>
      </c>
      <c r="T56" s="40" t="s">
        <v>100</v>
      </c>
      <c r="U56" s="40" t="s">
        <v>100</v>
      </c>
      <c r="V56" s="40" t="s">
        <v>100</v>
      </c>
      <c r="W56" s="40" t="s">
        <v>100</v>
      </c>
      <c r="X56" s="40" t="s">
        <v>100</v>
      </c>
      <c r="Y56" s="40" t="s">
        <v>100</v>
      </c>
      <c r="Z56" s="40" t="s">
        <v>100</v>
      </c>
      <c r="AA56" s="40" t="s">
        <v>100</v>
      </c>
      <c r="AB56" s="40" t="s">
        <v>100</v>
      </c>
      <c r="AC56" s="40" t="s">
        <v>100</v>
      </c>
      <c r="AD56" s="45">
        <f t="shared" si="91"/>
        <v>0</v>
      </c>
      <c r="AE56" s="76">
        <v>0</v>
      </c>
      <c r="AF56" s="76">
        <v>0</v>
      </c>
      <c r="AG56" s="76">
        <v>0</v>
      </c>
      <c r="AH56" s="76">
        <v>0</v>
      </c>
      <c r="AI56" s="45">
        <f t="shared" si="71"/>
        <v>0</v>
      </c>
      <c r="AJ56" s="76">
        <v>0</v>
      </c>
      <c r="AK56" s="76">
        <v>0</v>
      </c>
      <c r="AL56" s="76">
        <v>0</v>
      </c>
      <c r="AM56" s="76">
        <v>0</v>
      </c>
      <c r="AN56" s="45">
        <f t="shared" si="93"/>
        <v>0</v>
      </c>
      <c r="AO56" s="76">
        <v>0</v>
      </c>
      <c r="AP56" s="76">
        <v>0</v>
      </c>
      <c r="AQ56" s="76">
        <v>0</v>
      </c>
      <c r="AR56" s="76">
        <v>0</v>
      </c>
      <c r="AS56" s="45">
        <f t="shared" si="73"/>
        <v>0</v>
      </c>
      <c r="AT56" s="76">
        <v>0</v>
      </c>
      <c r="AU56" s="76">
        <v>0</v>
      </c>
      <c r="AV56" s="76">
        <v>0</v>
      </c>
      <c r="AW56" s="76">
        <v>0</v>
      </c>
      <c r="AX56" s="45">
        <f t="shared" si="92"/>
        <v>0</v>
      </c>
      <c r="AY56" s="76">
        <v>0</v>
      </c>
      <c r="AZ56" s="76">
        <v>0</v>
      </c>
      <c r="BA56" s="76">
        <v>0</v>
      </c>
      <c r="BB56" s="76">
        <v>0</v>
      </c>
      <c r="BC56" s="45">
        <f t="shared" si="75"/>
        <v>0</v>
      </c>
      <c r="BD56" s="76">
        <v>0</v>
      </c>
      <c r="BE56" s="76">
        <v>0</v>
      </c>
      <c r="BF56" s="76">
        <v>0</v>
      </c>
      <c r="BG56" s="76">
        <v>0</v>
      </c>
      <c r="BH56" s="45">
        <f t="shared" si="18"/>
        <v>0</v>
      </c>
      <c r="BI56" s="45">
        <f t="shared" si="19"/>
        <v>0</v>
      </c>
      <c r="BJ56" s="45">
        <f t="shared" si="20"/>
        <v>0</v>
      </c>
      <c r="BK56" s="45">
        <f t="shared" si="21"/>
        <v>0</v>
      </c>
      <c r="BL56" s="45">
        <f t="shared" si="22"/>
        <v>0</v>
      </c>
      <c r="BM56" s="45">
        <f t="shared" si="63"/>
        <v>0</v>
      </c>
      <c r="BN56" s="45">
        <f t="shared" si="64"/>
        <v>0</v>
      </c>
      <c r="BO56" s="45">
        <f t="shared" si="65"/>
        <v>0</v>
      </c>
      <c r="BP56" s="45">
        <f t="shared" si="66"/>
        <v>0</v>
      </c>
      <c r="BQ56" s="45">
        <f t="shared" si="67"/>
        <v>0</v>
      </c>
      <c r="BR56" s="40" t="s">
        <v>100</v>
      </c>
      <c r="BS56" s="55">
        <f t="shared" si="11"/>
        <v>0</v>
      </c>
      <c r="BT56" s="72">
        <f t="shared" si="77"/>
        <v>0</v>
      </c>
      <c r="BV56" s="63">
        <f t="shared" si="24"/>
        <v>0</v>
      </c>
    </row>
    <row r="57" spans="1:74" ht="46.8" x14ac:dyDescent="0.3">
      <c r="A57" s="23" t="s">
        <v>91</v>
      </c>
      <c r="B57" s="24" t="s">
        <v>92</v>
      </c>
      <c r="C57" s="33" t="s">
        <v>99</v>
      </c>
      <c r="D57" s="39" t="s">
        <v>100</v>
      </c>
      <c r="E57" s="39" t="s">
        <v>100</v>
      </c>
      <c r="F57" s="39" t="s">
        <v>100</v>
      </c>
      <c r="G57" s="39" t="s">
        <v>100</v>
      </c>
      <c r="H57" s="40" t="s">
        <v>100</v>
      </c>
      <c r="I57" s="40" t="s">
        <v>100</v>
      </c>
      <c r="J57" s="40" t="s">
        <v>100</v>
      </c>
      <c r="K57" s="40" t="s">
        <v>100</v>
      </c>
      <c r="L57" s="40" t="s">
        <v>100</v>
      </c>
      <c r="M57" s="40" t="s">
        <v>100</v>
      </c>
      <c r="N57" s="40" t="s">
        <v>100</v>
      </c>
      <c r="O57" s="76">
        <v>0</v>
      </c>
      <c r="P57" s="76">
        <f t="shared" si="70"/>
        <v>0</v>
      </c>
      <c r="Q57" s="40" t="s">
        <v>100</v>
      </c>
      <c r="R57" s="76">
        <f t="shared" si="25"/>
        <v>0</v>
      </c>
      <c r="S57" s="76">
        <f t="shared" si="25"/>
        <v>0</v>
      </c>
      <c r="T57" s="40" t="s">
        <v>100</v>
      </c>
      <c r="U57" s="40" t="s">
        <v>100</v>
      </c>
      <c r="V57" s="40" t="s">
        <v>100</v>
      </c>
      <c r="W57" s="40" t="s">
        <v>100</v>
      </c>
      <c r="X57" s="40" t="s">
        <v>100</v>
      </c>
      <c r="Y57" s="40" t="s">
        <v>100</v>
      </c>
      <c r="Z57" s="40" t="s">
        <v>100</v>
      </c>
      <c r="AA57" s="40" t="s">
        <v>100</v>
      </c>
      <c r="AB57" s="40" t="s">
        <v>100</v>
      </c>
      <c r="AC57" s="40" t="s">
        <v>100</v>
      </c>
      <c r="AD57" s="45">
        <f t="shared" si="91"/>
        <v>0</v>
      </c>
      <c r="AE57" s="76">
        <v>0</v>
      </c>
      <c r="AF57" s="76">
        <v>0</v>
      </c>
      <c r="AG57" s="76">
        <v>0</v>
      </c>
      <c r="AH57" s="76">
        <v>0</v>
      </c>
      <c r="AI57" s="45">
        <f t="shared" si="71"/>
        <v>0</v>
      </c>
      <c r="AJ57" s="76">
        <v>0</v>
      </c>
      <c r="AK57" s="76">
        <v>0</v>
      </c>
      <c r="AL57" s="76">
        <v>0</v>
      </c>
      <c r="AM57" s="76">
        <v>0</v>
      </c>
      <c r="AN57" s="45">
        <f t="shared" si="93"/>
        <v>0</v>
      </c>
      <c r="AO57" s="76">
        <v>0</v>
      </c>
      <c r="AP57" s="76">
        <v>0</v>
      </c>
      <c r="AQ57" s="76">
        <v>0</v>
      </c>
      <c r="AR57" s="76">
        <v>0</v>
      </c>
      <c r="AS57" s="45">
        <f t="shared" si="73"/>
        <v>0</v>
      </c>
      <c r="AT57" s="76">
        <v>0</v>
      </c>
      <c r="AU57" s="76">
        <v>0</v>
      </c>
      <c r="AV57" s="76">
        <v>0</v>
      </c>
      <c r="AW57" s="76">
        <v>0</v>
      </c>
      <c r="AX57" s="45">
        <f t="shared" si="92"/>
        <v>0</v>
      </c>
      <c r="AY57" s="76">
        <v>0</v>
      </c>
      <c r="AZ57" s="76">
        <v>0</v>
      </c>
      <c r="BA57" s="76">
        <v>0</v>
      </c>
      <c r="BB57" s="76">
        <v>0</v>
      </c>
      <c r="BC57" s="45">
        <f t="shared" si="75"/>
        <v>0</v>
      </c>
      <c r="BD57" s="76">
        <v>0</v>
      </c>
      <c r="BE57" s="76">
        <v>0</v>
      </c>
      <c r="BF57" s="76">
        <v>0</v>
      </c>
      <c r="BG57" s="76">
        <v>0</v>
      </c>
      <c r="BH57" s="45">
        <f t="shared" si="18"/>
        <v>0</v>
      </c>
      <c r="BI57" s="45">
        <f t="shared" si="19"/>
        <v>0</v>
      </c>
      <c r="BJ57" s="45">
        <f t="shared" si="20"/>
        <v>0</v>
      </c>
      <c r="BK57" s="45">
        <f t="shared" si="21"/>
        <v>0</v>
      </c>
      <c r="BL57" s="45">
        <f t="shared" si="22"/>
        <v>0</v>
      </c>
      <c r="BM57" s="45">
        <f t="shared" si="63"/>
        <v>0</v>
      </c>
      <c r="BN57" s="45">
        <f t="shared" si="64"/>
        <v>0</v>
      </c>
      <c r="BO57" s="45">
        <f t="shared" si="65"/>
        <v>0</v>
      </c>
      <c r="BP57" s="45">
        <f t="shared" si="66"/>
        <v>0</v>
      </c>
      <c r="BQ57" s="45">
        <f t="shared" si="67"/>
        <v>0</v>
      </c>
      <c r="BR57" s="40" t="s">
        <v>100</v>
      </c>
      <c r="BS57" s="55">
        <f t="shared" si="11"/>
        <v>0</v>
      </c>
      <c r="BT57" s="72">
        <f t="shared" si="77"/>
        <v>0</v>
      </c>
      <c r="BV57" s="63">
        <f t="shared" si="24"/>
        <v>0</v>
      </c>
    </row>
    <row r="58" spans="1:74" ht="31.2" x14ac:dyDescent="0.3">
      <c r="A58" s="23" t="s">
        <v>93</v>
      </c>
      <c r="B58" s="24" t="s">
        <v>94</v>
      </c>
      <c r="C58" s="33" t="s">
        <v>99</v>
      </c>
      <c r="D58" s="39" t="s">
        <v>100</v>
      </c>
      <c r="E58" s="39" t="s">
        <v>100</v>
      </c>
      <c r="F58" s="39" t="s">
        <v>100</v>
      </c>
      <c r="G58" s="39" t="s">
        <v>100</v>
      </c>
      <c r="H58" s="40" t="s">
        <v>100</v>
      </c>
      <c r="I58" s="40" t="s">
        <v>100</v>
      </c>
      <c r="J58" s="40" t="s">
        <v>100</v>
      </c>
      <c r="K58" s="40" t="s">
        <v>100</v>
      </c>
      <c r="L58" s="40" t="s">
        <v>100</v>
      </c>
      <c r="M58" s="40" t="s">
        <v>100</v>
      </c>
      <c r="N58" s="40" t="s">
        <v>100</v>
      </c>
      <c r="O58" s="76">
        <v>0</v>
      </c>
      <c r="P58" s="76">
        <f t="shared" si="70"/>
        <v>0</v>
      </c>
      <c r="Q58" s="40" t="s">
        <v>100</v>
      </c>
      <c r="R58" s="76">
        <f t="shared" si="25"/>
        <v>0</v>
      </c>
      <c r="S58" s="76">
        <f t="shared" si="25"/>
        <v>0</v>
      </c>
      <c r="T58" s="40" t="s">
        <v>100</v>
      </c>
      <c r="U58" s="40" t="s">
        <v>100</v>
      </c>
      <c r="V58" s="40" t="s">
        <v>100</v>
      </c>
      <c r="W58" s="40" t="s">
        <v>100</v>
      </c>
      <c r="X58" s="40" t="s">
        <v>100</v>
      </c>
      <c r="Y58" s="40" t="s">
        <v>100</v>
      </c>
      <c r="Z58" s="40" t="s">
        <v>100</v>
      </c>
      <c r="AA58" s="40" t="s">
        <v>100</v>
      </c>
      <c r="AB58" s="40" t="s">
        <v>100</v>
      </c>
      <c r="AC58" s="40" t="s">
        <v>100</v>
      </c>
      <c r="AD58" s="45">
        <f t="shared" si="91"/>
        <v>0</v>
      </c>
      <c r="AE58" s="76">
        <v>0</v>
      </c>
      <c r="AF58" s="76">
        <v>0</v>
      </c>
      <c r="AG58" s="76">
        <v>0</v>
      </c>
      <c r="AH58" s="76">
        <v>0</v>
      </c>
      <c r="AI58" s="45">
        <f t="shared" si="71"/>
        <v>0</v>
      </c>
      <c r="AJ58" s="76">
        <v>0</v>
      </c>
      <c r="AK58" s="76">
        <v>0</v>
      </c>
      <c r="AL58" s="76">
        <v>0</v>
      </c>
      <c r="AM58" s="76">
        <v>0</v>
      </c>
      <c r="AN58" s="45">
        <f t="shared" si="93"/>
        <v>0</v>
      </c>
      <c r="AO58" s="76">
        <v>0</v>
      </c>
      <c r="AP58" s="76">
        <v>0</v>
      </c>
      <c r="AQ58" s="76">
        <v>0</v>
      </c>
      <c r="AR58" s="76">
        <v>0</v>
      </c>
      <c r="AS58" s="45">
        <f t="shared" si="73"/>
        <v>0</v>
      </c>
      <c r="AT58" s="76">
        <v>0</v>
      </c>
      <c r="AU58" s="76">
        <v>0</v>
      </c>
      <c r="AV58" s="76">
        <v>0</v>
      </c>
      <c r="AW58" s="76">
        <v>0</v>
      </c>
      <c r="AX58" s="45">
        <f t="shared" si="92"/>
        <v>0</v>
      </c>
      <c r="AY58" s="76">
        <v>0</v>
      </c>
      <c r="AZ58" s="76">
        <v>0</v>
      </c>
      <c r="BA58" s="76">
        <v>0</v>
      </c>
      <c r="BB58" s="76">
        <v>0</v>
      </c>
      <c r="BC58" s="45">
        <f t="shared" si="75"/>
        <v>0</v>
      </c>
      <c r="BD58" s="76">
        <v>0</v>
      </c>
      <c r="BE58" s="76">
        <v>0</v>
      </c>
      <c r="BF58" s="76">
        <v>0</v>
      </c>
      <c r="BG58" s="76">
        <v>0</v>
      </c>
      <c r="BH58" s="45">
        <f t="shared" si="18"/>
        <v>0</v>
      </c>
      <c r="BI58" s="45">
        <f t="shared" si="19"/>
        <v>0</v>
      </c>
      <c r="BJ58" s="45">
        <f t="shared" si="20"/>
        <v>0</v>
      </c>
      <c r="BK58" s="45">
        <f t="shared" si="21"/>
        <v>0</v>
      </c>
      <c r="BL58" s="45">
        <f t="shared" si="22"/>
        <v>0</v>
      </c>
      <c r="BM58" s="45">
        <f t="shared" si="63"/>
        <v>0</v>
      </c>
      <c r="BN58" s="45">
        <f t="shared" si="64"/>
        <v>0</v>
      </c>
      <c r="BO58" s="45">
        <f t="shared" si="65"/>
        <v>0</v>
      </c>
      <c r="BP58" s="45">
        <f t="shared" si="66"/>
        <v>0</v>
      </c>
      <c r="BQ58" s="45">
        <f t="shared" si="67"/>
        <v>0</v>
      </c>
      <c r="BR58" s="40" t="s">
        <v>100</v>
      </c>
      <c r="BS58" s="55">
        <f t="shared" si="11"/>
        <v>0</v>
      </c>
      <c r="BT58" s="72">
        <f t="shared" si="77"/>
        <v>0</v>
      </c>
      <c r="BV58" s="63">
        <f t="shared" si="24"/>
        <v>0</v>
      </c>
    </row>
    <row r="59" spans="1:74" s="4" customFormat="1" ht="46.8" x14ac:dyDescent="0.3">
      <c r="A59" s="26" t="s">
        <v>95</v>
      </c>
      <c r="B59" s="27" t="s">
        <v>67</v>
      </c>
      <c r="C59" s="26" t="s">
        <v>99</v>
      </c>
      <c r="D59" s="42" t="s">
        <v>100</v>
      </c>
      <c r="E59" s="42" t="s">
        <v>100</v>
      </c>
      <c r="F59" s="39" t="s">
        <v>100</v>
      </c>
      <c r="G59" s="39" t="s">
        <v>100</v>
      </c>
      <c r="H59" s="40" t="s">
        <v>100</v>
      </c>
      <c r="I59" s="40" t="s">
        <v>100</v>
      </c>
      <c r="J59" s="40" t="s">
        <v>100</v>
      </c>
      <c r="K59" s="40" t="s">
        <v>100</v>
      </c>
      <c r="L59" s="40" t="s">
        <v>100</v>
      </c>
      <c r="M59" s="40" t="s">
        <v>100</v>
      </c>
      <c r="N59" s="40" t="s">
        <v>100</v>
      </c>
      <c r="O59" s="76">
        <v>0</v>
      </c>
      <c r="P59" s="76">
        <f t="shared" si="70"/>
        <v>0</v>
      </c>
      <c r="Q59" s="40" t="s">
        <v>100</v>
      </c>
      <c r="R59" s="76">
        <f t="shared" si="25"/>
        <v>0</v>
      </c>
      <c r="S59" s="76">
        <f t="shared" si="25"/>
        <v>0</v>
      </c>
      <c r="T59" s="40" t="s">
        <v>100</v>
      </c>
      <c r="U59" s="40" t="s">
        <v>100</v>
      </c>
      <c r="V59" s="40" t="s">
        <v>100</v>
      </c>
      <c r="W59" s="40" t="s">
        <v>100</v>
      </c>
      <c r="X59" s="40" t="s">
        <v>100</v>
      </c>
      <c r="Y59" s="40" t="s">
        <v>100</v>
      </c>
      <c r="Z59" s="40" t="s">
        <v>100</v>
      </c>
      <c r="AA59" s="40" t="s">
        <v>100</v>
      </c>
      <c r="AB59" s="40" t="s">
        <v>100</v>
      </c>
      <c r="AC59" s="40" t="s">
        <v>100</v>
      </c>
      <c r="AD59" s="45">
        <f t="shared" si="91"/>
        <v>0</v>
      </c>
      <c r="AE59" s="76">
        <v>0</v>
      </c>
      <c r="AF59" s="76">
        <v>0</v>
      </c>
      <c r="AG59" s="76">
        <v>0</v>
      </c>
      <c r="AH59" s="76">
        <v>0</v>
      </c>
      <c r="AI59" s="45">
        <f t="shared" si="71"/>
        <v>0</v>
      </c>
      <c r="AJ59" s="76">
        <v>0</v>
      </c>
      <c r="AK59" s="76">
        <v>0</v>
      </c>
      <c r="AL59" s="76">
        <v>0</v>
      </c>
      <c r="AM59" s="76">
        <v>0</v>
      </c>
      <c r="AN59" s="45">
        <f t="shared" si="93"/>
        <v>0</v>
      </c>
      <c r="AO59" s="76">
        <v>0</v>
      </c>
      <c r="AP59" s="76">
        <v>0</v>
      </c>
      <c r="AQ59" s="76">
        <v>0</v>
      </c>
      <c r="AR59" s="76">
        <v>0</v>
      </c>
      <c r="AS59" s="45">
        <f t="shared" si="73"/>
        <v>0</v>
      </c>
      <c r="AT59" s="76">
        <v>0</v>
      </c>
      <c r="AU59" s="76">
        <v>0</v>
      </c>
      <c r="AV59" s="76">
        <v>0</v>
      </c>
      <c r="AW59" s="76">
        <v>0</v>
      </c>
      <c r="AX59" s="45">
        <f t="shared" si="92"/>
        <v>0</v>
      </c>
      <c r="AY59" s="76">
        <v>0</v>
      </c>
      <c r="AZ59" s="76">
        <v>0</v>
      </c>
      <c r="BA59" s="76">
        <v>0</v>
      </c>
      <c r="BB59" s="76">
        <v>0</v>
      </c>
      <c r="BC59" s="45">
        <f t="shared" si="75"/>
        <v>0</v>
      </c>
      <c r="BD59" s="76">
        <v>0</v>
      </c>
      <c r="BE59" s="76">
        <v>0</v>
      </c>
      <c r="BF59" s="76">
        <v>0</v>
      </c>
      <c r="BG59" s="76">
        <v>0</v>
      </c>
      <c r="BH59" s="46">
        <f t="shared" si="18"/>
        <v>0</v>
      </c>
      <c r="BI59" s="46">
        <f t="shared" si="19"/>
        <v>0</v>
      </c>
      <c r="BJ59" s="46">
        <f t="shared" si="20"/>
        <v>0</v>
      </c>
      <c r="BK59" s="46">
        <f t="shared" si="21"/>
        <v>0</v>
      </c>
      <c r="BL59" s="46">
        <f t="shared" si="22"/>
        <v>0</v>
      </c>
      <c r="BM59" s="45">
        <f t="shared" si="63"/>
        <v>0</v>
      </c>
      <c r="BN59" s="45">
        <f t="shared" si="64"/>
        <v>0</v>
      </c>
      <c r="BO59" s="45">
        <f t="shared" si="65"/>
        <v>0</v>
      </c>
      <c r="BP59" s="45">
        <f t="shared" si="66"/>
        <v>0</v>
      </c>
      <c r="BQ59" s="45">
        <f t="shared" si="67"/>
        <v>0</v>
      </c>
      <c r="BR59" s="40" t="s">
        <v>100</v>
      </c>
      <c r="BS59" s="55">
        <f t="shared" si="11"/>
        <v>0</v>
      </c>
      <c r="BT59" s="72">
        <f t="shared" si="77"/>
        <v>0</v>
      </c>
      <c r="BV59" s="63">
        <f t="shared" si="24"/>
        <v>0</v>
      </c>
    </row>
    <row r="60" spans="1:74" s="4" customFormat="1" x14ac:dyDescent="0.3">
      <c r="A60" s="26" t="s">
        <v>96</v>
      </c>
      <c r="B60" s="27" t="s">
        <v>69</v>
      </c>
      <c r="C60" s="26" t="s">
        <v>99</v>
      </c>
      <c r="D60" s="42" t="s">
        <v>100</v>
      </c>
      <c r="E60" s="42" t="s">
        <v>100</v>
      </c>
      <c r="F60" s="39" t="s">
        <v>100</v>
      </c>
      <c r="G60" s="39" t="s">
        <v>100</v>
      </c>
      <c r="H60" s="40" t="s">
        <v>100</v>
      </c>
      <c r="I60" s="40" t="s">
        <v>100</v>
      </c>
      <c r="J60" s="40" t="s">
        <v>100</v>
      </c>
      <c r="K60" s="40" t="s">
        <v>100</v>
      </c>
      <c r="L60" s="40" t="s">
        <v>100</v>
      </c>
      <c r="M60" s="40" t="s">
        <v>100</v>
      </c>
      <c r="N60" s="40" t="s">
        <v>100</v>
      </c>
      <c r="O60" s="76">
        <f>O61</f>
        <v>100.48734334999999</v>
      </c>
      <c r="P60" s="76">
        <f t="shared" si="70"/>
        <v>525.19029612999998</v>
      </c>
      <c r="Q60" s="40" t="s">
        <v>100</v>
      </c>
      <c r="R60" s="76">
        <f t="shared" si="25"/>
        <v>100.48734334999999</v>
      </c>
      <c r="S60" s="76">
        <f t="shared" si="25"/>
        <v>525.19029612999998</v>
      </c>
      <c r="T60" s="40" t="s">
        <v>100</v>
      </c>
      <c r="U60" s="40" t="s">
        <v>100</v>
      </c>
      <c r="V60" s="40" t="s">
        <v>100</v>
      </c>
      <c r="W60" s="40" t="s">
        <v>100</v>
      </c>
      <c r="X60" s="40" t="s">
        <v>100</v>
      </c>
      <c r="Y60" s="40" t="s">
        <v>100</v>
      </c>
      <c r="Z60" s="40" t="s">
        <v>100</v>
      </c>
      <c r="AA60" s="40" t="s">
        <v>100</v>
      </c>
      <c r="AB60" s="40" t="s">
        <v>100</v>
      </c>
      <c r="AC60" s="40" t="s">
        <v>100</v>
      </c>
      <c r="AD60" s="45">
        <f t="shared" si="91"/>
        <v>38.048793349999997</v>
      </c>
      <c r="AE60" s="76">
        <v>0</v>
      </c>
      <c r="AF60" s="76">
        <v>0</v>
      </c>
      <c r="AG60" s="76">
        <f>AG61</f>
        <v>38.048793349999997</v>
      </c>
      <c r="AH60" s="76">
        <v>0</v>
      </c>
      <c r="AI60" s="45">
        <f t="shared" si="71"/>
        <v>38.614258270000001</v>
      </c>
      <c r="AJ60" s="76">
        <v>0</v>
      </c>
      <c r="AK60" s="76">
        <v>0</v>
      </c>
      <c r="AL60" s="76">
        <f>AL61</f>
        <v>38.614258270000001</v>
      </c>
      <c r="AM60" s="76">
        <v>0</v>
      </c>
      <c r="AN60" s="45">
        <f t="shared" si="93"/>
        <v>62.438549999999992</v>
      </c>
      <c r="AO60" s="76">
        <v>0</v>
      </c>
      <c r="AP60" s="76">
        <v>0</v>
      </c>
      <c r="AQ60" s="76">
        <f>AQ61</f>
        <v>62.438549999999992</v>
      </c>
      <c r="AR60" s="76">
        <v>0</v>
      </c>
      <c r="AS60" s="45">
        <f t="shared" si="73"/>
        <v>62.440486</v>
      </c>
      <c r="AT60" s="76">
        <v>0</v>
      </c>
      <c r="AU60" s="76">
        <v>0</v>
      </c>
      <c r="AV60" s="76">
        <f>AV61</f>
        <v>62.440486</v>
      </c>
      <c r="AW60" s="76">
        <v>0</v>
      </c>
      <c r="AX60" s="45">
        <f t="shared" si="92"/>
        <v>0</v>
      </c>
      <c r="AY60" s="76">
        <v>0</v>
      </c>
      <c r="AZ60" s="76">
        <v>0</v>
      </c>
      <c r="BA60" s="76">
        <v>0</v>
      </c>
      <c r="BB60" s="76">
        <v>0</v>
      </c>
      <c r="BC60" s="45">
        <f t="shared" si="75"/>
        <v>424.13555186000002</v>
      </c>
      <c r="BD60" s="76">
        <v>0</v>
      </c>
      <c r="BE60" s="76">
        <v>0</v>
      </c>
      <c r="BF60" s="76">
        <f>BF61</f>
        <v>424.13555186000002</v>
      </c>
      <c r="BG60" s="76">
        <v>0</v>
      </c>
      <c r="BH60" s="46">
        <f t="shared" si="18"/>
        <v>100.48734334999999</v>
      </c>
      <c r="BI60" s="46">
        <f t="shared" si="19"/>
        <v>0</v>
      </c>
      <c r="BJ60" s="46">
        <f t="shared" si="20"/>
        <v>0</v>
      </c>
      <c r="BK60" s="46">
        <f t="shared" si="21"/>
        <v>100.48734334999999</v>
      </c>
      <c r="BL60" s="46">
        <f t="shared" si="22"/>
        <v>0</v>
      </c>
      <c r="BM60" s="45">
        <f t="shared" si="63"/>
        <v>525.19029612999998</v>
      </c>
      <c r="BN60" s="45">
        <f t="shared" si="64"/>
        <v>0</v>
      </c>
      <c r="BO60" s="45">
        <f t="shared" si="65"/>
        <v>0</v>
      </c>
      <c r="BP60" s="45">
        <f t="shared" si="66"/>
        <v>525.19029612999998</v>
      </c>
      <c r="BQ60" s="45">
        <f t="shared" si="67"/>
        <v>0</v>
      </c>
      <c r="BR60" s="40" t="s">
        <v>100</v>
      </c>
      <c r="BS60" s="55">
        <f t="shared" si="11"/>
        <v>0</v>
      </c>
      <c r="BT60" s="72">
        <f t="shared" si="77"/>
        <v>0</v>
      </c>
      <c r="BV60" s="63">
        <f t="shared" si="24"/>
        <v>0</v>
      </c>
    </row>
    <row r="61" spans="1:74" ht="78" x14ac:dyDescent="0.3">
      <c r="A61" s="35" t="s">
        <v>102</v>
      </c>
      <c r="B61" s="34" t="s">
        <v>124</v>
      </c>
      <c r="C61" s="23" t="s">
        <v>125</v>
      </c>
      <c r="D61" s="39" t="s">
        <v>101</v>
      </c>
      <c r="E61" s="43">
        <v>2022</v>
      </c>
      <c r="F61" s="39">
        <v>2024</v>
      </c>
      <c r="G61" s="39">
        <v>2024</v>
      </c>
      <c r="H61" s="40" t="s">
        <v>100</v>
      </c>
      <c r="I61" s="40" t="s">
        <v>100</v>
      </c>
      <c r="J61" s="40" t="s">
        <v>100</v>
      </c>
      <c r="K61" s="40" t="s">
        <v>100</v>
      </c>
      <c r="L61" s="40" t="s">
        <v>100</v>
      </c>
      <c r="M61" s="40" t="s">
        <v>100</v>
      </c>
      <c r="N61" s="40" t="s">
        <v>100</v>
      </c>
      <c r="O61" s="76">
        <v>100.48734334999999</v>
      </c>
      <c r="P61" s="76">
        <f t="shared" si="70"/>
        <v>525.19029612999998</v>
      </c>
      <c r="Q61" s="40" t="s">
        <v>100</v>
      </c>
      <c r="R61" s="76">
        <f t="shared" si="25"/>
        <v>100.48734334999999</v>
      </c>
      <c r="S61" s="76">
        <f t="shared" si="25"/>
        <v>525.19029612999998</v>
      </c>
      <c r="T61" s="40" t="s">
        <v>100</v>
      </c>
      <c r="U61" s="40" t="s">
        <v>100</v>
      </c>
      <c r="V61" s="40" t="s">
        <v>100</v>
      </c>
      <c r="W61" s="40" t="s">
        <v>100</v>
      </c>
      <c r="X61" s="40" t="s">
        <v>100</v>
      </c>
      <c r="Y61" s="40" t="s">
        <v>100</v>
      </c>
      <c r="Z61" s="40" t="s">
        <v>100</v>
      </c>
      <c r="AA61" s="40" t="s">
        <v>100</v>
      </c>
      <c r="AB61" s="40" t="s">
        <v>100</v>
      </c>
      <c r="AC61" s="40" t="s">
        <v>100</v>
      </c>
      <c r="AD61" s="45">
        <f t="shared" si="91"/>
        <v>38.048793349999997</v>
      </c>
      <c r="AE61" s="76">
        <v>0</v>
      </c>
      <c r="AF61" s="76">
        <v>0</v>
      </c>
      <c r="AG61" s="76">
        <v>38.048793349999997</v>
      </c>
      <c r="AH61" s="76">
        <v>0</v>
      </c>
      <c r="AI61" s="45">
        <f t="shared" si="71"/>
        <v>38.614258270000001</v>
      </c>
      <c r="AJ61" s="76">
        <v>0</v>
      </c>
      <c r="AK61" s="76">
        <v>0</v>
      </c>
      <c r="AL61" s="76">
        <v>38.614258270000001</v>
      </c>
      <c r="AM61" s="76">
        <v>0</v>
      </c>
      <c r="AN61" s="45">
        <f t="shared" si="93"/>
        <v>62.438549999999992</v>
      </c>
      <c r="AO61" s="76">
        <v>0</v>
      </c>
      <c r="AP61" s="76">
        <v>0</v>
      </c>
      <c r="AQ61" s="76">
        <v>62.438549999999992</v>
      </c>
      <c r="AR61" s="76">
        <v>0</v>
      </c>
      <c r="AS61" s="45">
        <f t="shared" si="73"/>
        <v>62.440486</v>
      </c>
      <c r="AT61" s="76">
        <v>0</v>
      </c>
      <c r="AU61" s="76">
        <v>0</v>
      </c>
      <c r="AV61" s="76">
        <v>62.440486</v>
      </c>
      <c r="AW61" s="76">
        <v>0</v>
      </c>
      <c r="AX61" s="45">
        <f t="shared" si="92"/>
        <v>0</v>
      </c>
      <c r="AY61" s="76">
        <v>0</v>
      </c>
      <c r="AZ61" s="76">
        <v>0</v>
      </c>
      <c r="BA61" s="76">
        <v>0</v>
      </c>
      <c r="BB61" s="76">
        <v>0</v>
      </c>
      <c r="BC61" s="45">
        <f t="shared" si="75"/>
        <v>424.13555186000002</v>
      </c>
      <c r="BD61" s="76">
        <v>0</v>
      </c>
      <c r="BE61" s="76">
        <v>0</v>
      </c>
      <c r="BF61" s="76">
        <v>424.13555186000002</v>
      </c>
      <c r="BG61" s="76">
        <v>0</v>
      </c>
      <c r="BH61" s="45">
        <f t="shared" si="18"/>
        <v>100.48734334999999</v>
      </c>
      <c r="BI61" s="45">
        <f t="shared" si="19"/>
        <v>0</v>
      </c>
      <c r="BJ61" s="45">
        <f t="shared" si="20"/>
        <v>0</v>
      </c>
      <c r="BK61" s="45">
        <f t="shared" si="21"/>
        <v>100.48734334999999</v>
      </c>
      <c r="BL61" s="45">
        <f t="shared" si="22"/>
        <v>0</v>
      </c>
      <c r="BM61" s="45">
        <f t="shared" si="63"/>
        <v>525.19029612999998</v>
      </c>
      <c r="BN61" s="45">
        <f t="shared" si="64"/>
        <v>0</v>
      </c>
      <c r="BO61" s="45">
        <f t="shared" si="65"/>
        <v>0</v>
      </c>
      <c r="BP61" s="45">
        <f t="shared" si="66"/>
        <v>525.19029612999998</v>
      </c>
      <c r="BQ61" s="45">
        <f t="shared" si="67"/>
        <v>0</v>
      </c>
      <c r="BR61" s="71" t="s">
        <v>197</v>
      </c>
      <c r="BS61" s="55">
        <f>BH61-R61</f>
        <v>0</v>
      </c>
      <c r="BT61" s="72">
        <f t="shared" si="77"/>
        <v>0</v>
      </c>
      <c r="BV61" s="63">
        <f t="shared" si="24"/>
        <v>0</v>
      </c>
    </row>
    <row r="63" spans="1:74" s="29" customFormat="1" ht="18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74" s="29" customFormat="1" ht="18" x14ac:dyDescent="0.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M64" s="28"/>
      <c r="N64" s="28"/>
      <c r="O64" s="28"/>
      <c r="P64" s="28"/>
      <c r="Q64" s="28"/>
      <c r="R64" s="28"/>
      <c r="AD64" s="47">
        <v>50.996659334</v>
      </c>
      <c r="AF64" s="28"/>
      <c r="AI64" s="29">
        <v>51.592371033999996</v>
      </c>
      <c r="AN64" s="47">
        <v>80.653374979999995</v>
      </c>
      <c r="AS64" s="29">
        <v>80.260554739999989</v>
      </c>
      <c r="AX64" s="67">
        <v>18.590063663536</v>
      </c>
      <c r="BC64" s="29">
        <v>442.50295427999998</v>
      </c>
      <c r="BH64" s="57">
        <f>O66</f>
        <v>150.24009800353599</v>
      </c>
      <c r="BM64" s="74">
        <f>BM18</f>
        <v>574.35588008000002</v>
      </c>
    </row>
    <row r="65" spans="1:65" s="14" customFormat="1" ht="18" x14ac:dyDescent="0.3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M65" s="28"/>
      <c r="N65" s="28"/>
      <c r="O65" s="28"/>
      <c r="P65" s="28"/>
      <c r="Q65" s="28"/>
      <c r="R65" s="28"/>
      <c r="AD65" s="53">
        <f>AD18</f>
        <v>50.996659359999995</v>
      </c>
      <c r="AE65" s="53"/>
      <c r="AF65" s="54"/>
      <c r="AG65" s="53"/>
      <c r="AH65" s="53"/>
      <c r="AI65" s="77">
        <f>AI64-AI18</f>
        <v>-2.6000002151249646E-8</v>
      </c>
      <c r="AJ65" s="53"/>
      <c r="AK65" s="53"/>
      <c r="AL65" s="53"/>
      <c r="AM65" s="53"/>
      <c r="AN65" s="58">
        <f>AN64-AN18</f>
        <v>0</v>
      </c>
      <c r="AO65" s="53"/>
      <c r="AP65" s="53"/>
      <c r="AQ65" s="53"/>
      <c r="AR65" s="53"/>
      <c r="AS65" s="49">
        <f>AS64-AS18</f>
        <v>0</v>
      </c>
      <c r="AT65" s="53"/>
      <c r="AU65" s="53"/>
      <c r="AV65" s="53"/>
      <c r="AW65" s="53"/>
      <c r="AX65" s="58">
        <f>AX64-AX18</f>
        <v>0</v>
      </c>
      <c r="BC65" s="53">
        <f>BC64-BC18</f>
        <v>0</v>
      </c>
      <c r="BH65" s="50">
        <f>BH64-BH18</f>
        <v>0</v>
      </c>
      <c r="BK65" s="49"/>
      <c r="BM65" s="75">
        <f>BM64-P66</f>
        <v>2.6000066100095864E-8</v>
      </c>
    </row>
    <row r="66" spans="1:65" s="29" customFormat="1" ht="18" x14ac:dyDescent="0.3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M66" s="28"/>
      <c r="N66" s="28"/>
      <c r="O66" s="52">
        <v>150.24009800353599</v>
      </c>
      <c r="P66" s="66">
        <f>AI64+AS64+BC64</f>
        <v>574.35588005399995</v>
      </c>
      <c r="Q66" s="28"/>
      <c r="R66" s="28"/>
      <c r="AD66" s="79">
        <f>AD65-AD64</f>
        <v>2.5999995045822288E-8</v>
      </c>
      <c r="AF66" s="28"/>
    </row>
    <row r="67" spans="1:65" s="29" customFormat="1" ht="18" x14ac:dyDescent="0.3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M67" s="28"/>
      <c r="N67" s="28"/>
      <c r="O67" s="28"/>
      <c r="P67" s="28"/>
      <c r="Q67" s="28"/>
      <c r="R67" s="28"/>
    </row>
    <row r="68" spans="1:65" s="29" customFormat="1" ht="18" x14ac:dyDescent="0.3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M68" s="28"/>
      <c r="N68" s="28"/>
      <c r="O68" s="56">
        <f>O18</f>
        <v>150.24009800353599</v>
      </c>
      <c r="P68" s="80">
        <f>P18</f>
        <v>574.35588008000002</v>
      </c>
      <c r="Q68" s="28"/>
      <c r="R68" s="28"/>
      <c r="AF68" s="28"/>
    </row>
    <row r="70" spans="1:65" x14ac:dyDescent="0.3">
      <c r="O70" s="61">
        <f>O68-O66</f>
        <v>0</v>
      </c>
      <c r="P70" s="81">
        <f>P68-P66</f>
        <v>2.6000066100095864E-8</v>
      </c>
    </row>
  </sheetData>
  <mergeCells count="33">
    <mergeCell ref="A9:AC9"/>
    <mergeCell ref="A4:AC4"/>
    <mergeCell ref="A5:AC5"/>
    <mergeCell ref="A6:AC6"/>
    <mergeCell ref="A7:AC7"/>
    <mergeCell ref="A8:AC8"/>
    <mergeCell ref="A10:AC10"/>
    <mergeCell ref="A12:AC12"/>
    <mergeCell ref="A14:A16"/>
    <mergeCell ref="B14:B16"/>
    <mergeCell ref="C14:C16"/>
    <mergeCell ref="D14:D16"/>
    <mergeCell ref="E14:E16"/>
    <mergeCell ref="F14:G15"/>
    <mergeCell ref="H14:M14"/>
    <mergeCell ref="H15:J15"/>
    <mergeCell ref="K15:M15"/>
    <mergeCell ref="T15:X15"/>
    <mergeCell ref="Y15:AC15"/>
    <mergeCell ref="BR14:BR16"/>
    <mergeCell ref="AN15:AR15"/>
    <mergeCell ref="AS15:AW15"/>
    <mergeCell ref="AX15:BB15"/>
    <mergeCell ref="BC15:BG15"/>
    <mergeCell ref="BH15:BL15"/>
    <mergeCell ref="BM15:BQ15"/>
    <mergeCell ref="AD15:AH15"/>
    <mergeCell ref="AI15:AM15"/>
    <mergeCell ref="N14:N16"/>
    <mergeCell ref="O14:P15"/>
    <mergeCell ref="Q14:S15"/>
    <mergeCell ref="T14:AC14"/>
    <mergeCell ref="AD14:BQ14"/>
  </mergeCells>
  <phoneticPr fontId="37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3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cp:lastPrinted>2023-04-14T04:53:33Z</cp:lastPrinted>
  <dcterms:created xsi:type="dcterms:W3CDTF">2019-04-09T13:49:18Z</dcterms:created>
  <dcterms:modified xsi:type="dcterms:W3CDTF">2023-06-12T14:57:48Z</dcterms:modified>
</cp:coreProperties>
</file>