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КСК\Инвестиционная программа\КОРРЕКТИРОВКА  2023\ДОРАБОТКА\формы приказ Минэнерго\"/>
    </mc:Choice>
  </mc:AlternateContent>
  <xr:revisionPtr revIDLastSave="0" documentId="13_ncr:1_{554C85DC-1789-4ACA-8B44-128788463A5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" sheetId="1" r:id="rId1"/>
  </sheets>
  <definedNames>
    <definedName name="_xlnm._FilterDatabase" localSheetId="0" hidden="1">'2'!$F$1:$F$69</definedName>
    <definedName name="_xlnm.Print_Titles" localSheetId="0">'2'!$14:$17</definedName>
    <definedName name="_xlnm.Print_Area" localSheetId="0">'2'!$A$1:$AK$64</definedName>
  </definedNames>
  <calcPr calcId="181029"/>
</workbook>
</file>

<file path=xl/calcChain.xml><?xml version="1.0" encoding="utf-8"?>
<calcChain xmlns="http://schemas.openxmlformats.org/spreadsheetml/2006/main">
  <c r="AJ66" i="1" l="1"/>
  <c r="P67" i="1" l="1"/>
  <c r="K68" i="1"/>
  <c r="R29" i="1"/>
  <c r="R31" i="1"/>
  <c r="R33" i="1"/>
  <c r="R34" i="1"/>
  <c r="R36" i="1"/>
  <c r="R38" i="1"/>
  <c r="T49" i="1"/>
  <c r="T51" i="1"/>
  <c r="S52" i="1"/>
  <c r="P52" i="1" s="1"/>
  <c r="S54" i="1"/>
  <c r="T55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G60" i="1"/>
  <c r="AG48" i="1"/>
  <c r="AG45" i="1" s="1"/>
  <c r="AG21" i="1" s="1"/>
  <c r="AG28" i="1"/>
  <c r="AG26" i="1" s="1"/>
  <c r="AG25" i="1" s="1"/>
  <c r="AG19" i="1" s="1"/>
  <c r="AG18" i="1" s="1"/>
  <c r="AG24" i="1" s="1"/>
  <c r="AG23" i="1"/>
  <c r="AG22" i="1"/>
  <c r="AG20" i="1"/>
  <c r="AE60" i="1"/>
  <c r="AE23" i="1" s="1"/>
  <c r="AE48" i="1"/>
  <c r="AE45" i="1" s="1"/>
  <c r="AE21" i="1" s="1"/>
  <c r="AE28" i="1"/>
  <c r="AE26" i="1"/>
  <c r="AE25" i="1"/>
  <c r="AE19" i="1" s="1"/>
  <c r="AE18" i="1" s="1"/>
  <c r="AE24" i="1" s="1"/>
  <c r="AE22" i="1"/>
  <c r="AE20" i="1"/>
  <c r="AC60" i="1"/>
  <c r="AC23" i="1" s="1"/>
  <c r="AC48" i="1"/>
  <c r="AC45" i="1" s="1"/>
  <c r="AC21" i="1" s="1"/>
  <c r="AC28" i="1"/>
  <c r="AC26" i="1"/>
  <c r="AC25" i="1"/>
  <c r="AC19" i="1" s="1"/>
  <c r="AC22" i="1"/>
  <c r="AC20" i="1"/>
  <c r="K61" i="1"/>
  <c r="O60" i="1"/>
  <c r="N60" i="1"/>
  <c r="M60" i="1"/>
  <c r="M23" i="1" s="1"/>
  <c r="K23" i="1" s="1"/>
  <c r="L60" i="1"/>
  <c r="K60" i="1" s="1"/>
  <c r="K59" i="1"/>
  <c r="K58" i="1"/>
  <c r="K57" i="1"/>
  <c r="K56" i="1"/>
  <c r="K55" i="1"/>
  <c r="K54" i="1"/>
  <c r="K53" i="1"/>
  <c r="K52" i="1"/>
  <c r="K51" i="1"/>
  <c r="K50" i="1"/>
  <c r="K48" i="1" s="1"/>
  <c r="K49" i="1"/>
  <c r="O48" i="1"/>
  <c r="O45" i="1" s="1"/>
  <c r="O21" i="1" s="1"/>
  <c r="N48" i="1"/>
  <c r="M48" i="1"/>
  <c r="M45" i="1" s="1"/>
  <c r="M21" i="1" s="1"/>
  <c r="L48" i="1"/>
  <c r="K47" i="1"/>
  <c r="K46" i="1"/>
  <c r="N45" i="1"/>
  <c r="L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O28" i="1"/>
  <c r="N28" i="1"/>
  <c r="M28" i="1"/>
  <c r="K28" i="1" s="1"/>
  <c r="L28" i="1"/>
  <c r="K27" i="1"/>
  <c r="O26" i="1"/>
  <c r="O25" i="1" s="1"/>
  <c r="O19" i="1" s="1"/>
  <c r="O18" i="1" s="1"/>
  <c r="O24" i="1" s="1"/>
  <c r="N26" i="1"/>
  <c r="L26" i="1"/>
  <c r="N25" i="1"/>
  <c r="L25" i="1"/>
  <c r="O23" i="1"/>
  <c r="N23" i="1"/>
  <c r="L23" i="1"/>
  <c r="O22" i="1"/>
  <c r="N22" i="1"/>
  <c r="M22" i="1"/>
  <c r="L22" i="1"/>
  <c r="K22" i="1"/>
  <c r="N21" i="1"/>
  <c r="L21" i="1"/>
  <c r="K21" i="1" s="1"/>
  <c r="O20" i="1"/>
  <c r="N20" i="1"/>
  <c r="M20" i="1"/>
  <c r="K20" i="1" s="1"/>
  <c r="L20" i="1"/>
  <c r="N19" i="1"/>
  <c r="N18" i="1" s="1"/>
  <c r="N24" i="1" s="1"/>
  <c r="G50" i="1"/>
  <c r="F50" i="1"/>
  <c r="G39" i="1"/>
  <c r="F38" i="1"/>
  <c r="G38" i="1" s="1"/>
  <c r="F37" i="1"/>
  <c r="G36" i="1"/>
  <c r="F36" i="1"/>
  <c r="F33" i="1"/>
  <c r="F32" i="1"/>
  <c r="F31" i="1"/>
  <c r="F30" i="1"/>
  <c r="AI40" i="1"/>
  <c r="R30" i="1" l="1"/>
  <c r="R32" i="1"/>
  <c r="R37" i="1"/>
  <c r="R39" i="1"/>
  <c r="R40" i="1"/>
  <c r="R41" i="1"/>
  <c r="S53" i="1"/>
  <c r="P53" i="1"/>
  <c r="Z53" i="1" s="1"/>
  <c r="T61" i="1"/>
  <c r="AC18" i="1"/>
  <c r="AC24" i="1" s="1"/>
  <c r="K45" i="1"/>
  <c r="L19" i="1"/>
  <c r="M26" i="1"/>
  <c r="AJ36" i="1"/>
  <c r="P61" i="1"/>
  <c r="Z61" i="1" s="1"/>
  <c r="AF60" i="1"/>
  <c r="AF23" i="1" s="1"/>
  <c r="AJ61" i="1"/>
  <c r="AJ49" i="1"/>
  <c r="AJ41" i="1"/>
  <c r="AJ38" i="1"/>
  <c r="AJ37" i="1"/>
  <c r="AJ34" i="1"/>
  <c r="AJ33" i="1"/>
  <c r="AJ32" i="1"/>
  <c r="AJ31" i="1"/>
  <c r="AH60" i="1"/>
  <c r="AD60" i="1"/>
  <c r="AD23" i="1" s="1"/>
  <c r="AH23" i="1"/>
  <c r="AH22" i="1"/>
  <c r="AH20" i="1"/>
  <c r="AF22" i="1"/>
  <c r="AF20" i="1"/>
  <c r="AD22" i="1"/>
  <c r="AD20" i="1"/>
  <c r="AJ27" i="1"/>
  <c r="AJ29" i="1"/>
  <c r="AJ42" i="1"/>
  <c r="AJ43" i="1"/>
  <c r="AJ44" i="1"/>
  <c r="AJ46" i="1"/>
  <c r="AJ47" i="1"/>
  <c r="AJ51" i="1"/>
  <c r="AJ52" i="1"/>
  <c r="AJ53" i="1"/>
  <c r="AJ54" i="1"/>
  <c r="AJ56" i="1"/>
  <c r="AJ57" i="1"/>
  <c r="AJ58" i="1"/>
  <c r="AJ59" i="1"/>
  <c r="S48" i="1"/>
  <c r="S45" i="1" s="1"/>
  <c r="S21" i="1" s="1"/>
  <c r="T48" i="1"/>
  <c r="P41" i="1"/>
  <c r="Z41" i="1" s="1"/>
  <c r="P38" i="1"/>
  <c r="Z38" i="1" s="1"/>
  <c r="P36" i="1"/>
  <c r="Z36" i="1" s="1"/>
  <c r="P35" i="1"/>
  <c r="Z35" i="1" s="1"/>
  <c r="P34" i="1"/>
  <c r="Z34" i="1" s="1"/>
  <c r="P33" i="1"/>
  <c r="Z33" i="1" s="1"/>
  <c r="P30" i="1"/>
  <c r="Z30" i="1" s="1"/>
  <c r="P29" i="1"/>
  <c r="Z29" i="1" s="1"/>
  <c r="R60" i="1"/>
  <c r="S60" i="1"/>
  <c r="S23" i="1" s="1"/>
  <c r="Q60" i="1"/>
  <c r="Q48" i="1"/>
  <c r="Q45" i="1" s="1"/>
  <c r="Q21" i="1" s="1"/>
  <c r="R48" i="1"/>
  <c r="R45" i="1" s="1"/>
  <c r="R21" i="1" s="1"/>
  <c r="P31" i="1"/>
  <c r="Z31" i="1" s="1"/>
  <c r="P32" i="1"/>
  <c r="Z32" i="1" s="1"/>
  <c r="P37" i="1"/>
  <c r="Z37" i="1" s="1"/>
  <c r="P39" i="1"/>
  <c r="Z39" i="1" s="1"/>
  <c r="P40" i="1"/>
  <c r="Z40" i="1" s="1"/>
  <c r="P42" i="1"/>
  <c r="Z42" i="1" s="1"/>
  <c r="P43" i="1"/>
  <c r="Z43" i="1" s="1"/>
  <c r="P44" i="1"/>
  <c r="P46" i="1"/>
  <c r="Z46" i="1" s="1"/>
  <c r="P47" i="1"/>
  <c r="Z47" i="1" s="1"/>
  <c r="P51" i="1"/>
  <c r="Z51" i="1" s="1"/>
  <c r="Z52" i="1"/>
  <c r="P54" i="1"/>
  <c r="Z54" i="1" s="1"/>
  <c r="P55" i="1"/>
  <c r="Z55" i="1" s="1"/>
  <c r="P56" i="1"/>
  <c r="Z56" i="1" s="1"/>
  <c r="P57" i="1"/>
  <c r="Z57" i="1" s="1"/>
  <c r="P58" i="1"/>
  <c r="Z58" i="1" s="1"/>
  <c r="P59" i="1"/>
  <c r="Z59" i="1" s="1"/>
  <c r="Z44" i="1"/>
  <c r="T28" i="1"/>
  <c r="S28" i="1"/>
  <c r="S26" i="1" s="1"/>
  <c r="S25" i="1" s="1"/>
  <c r="S19" i="1" s="1"/>
  <c r="Q28" i="1"/>
  <c r="Q26" i="1" s="1"/>
  <c r="P27" i="1"/>
  <c r="Z27" i="1" s="1"/>
  <c r="R23" i="1"/>
  <c r="Q23" i="1"/>
  <c r="T22" i="1"/>
  <c r="S22" i="1"/>
  <c r="R22" i="1"/>
  <c r="Q22" i="1"/>
  <c r="T20" i="1"/>
  <c r="S20" i="1"/>
  <c r="R20" i="1"/>
  <c r="Q20" i="1"/>
  <c r="M25" i="1" l="1"/>
  <c r="K26" i="1"/>
  <c r="L18" i="1"/>
  <c r="P20" i="1"/>
  <c r="Z20" i="1" s="1"/>
  <c r="AO59" i="1"/>
  <c r="AO47" i="1"/>
  <c r="AO42" i="1"/>
  <c r="AO31" i="1"/>
  <c r="AO58" i="1"/>
  <c r="AO53" i="1"/>
  <c r="AO46" i="1"/>
  <c r="AO32" i="1"/>
  <c r="AJ35" i="1"/>
  <c r="AO35" i="1" s="1"/>
  <c r="AO54" i="1"/>
  <c r="AO57" i="1"/>
  <c r="AO52" i="1"/>
  <c r="AO44" i="1"/>
  <c r="AO29" i="1"/>
  <c r="AO33" i="1"/>
  <c r="AO37" i="1"/>
  <c r="AO41" i="1"/>
  <c r="AO56" i="1"/>
  <c r="AO51" i="1"/>
  <c r="AO43" i="1"/>
  <c r="AO27" i="1"/>
  <c r="AO34" i="1"/>
  <c r="AO38" i="1"/>
  <c r="AO36" i="1"/>
  <c r="AO61" i="1"/>
  <c r="AJ60" i="1"/>
  <c r="AH48" i="1"/>
  <c r="AH45" i="1" s="1"/>
  <c r="AH21" i="1" s="1"/>
  <c r="AJ55" i="1"/>
  <c r="AO55" i="1" s="1"/>
  <c r="AD48" i="1"/>
  <c r="AD45" i="1" s="1"/>
  <c r="AD21" i="1" s="1"/>
  <c r="AF48" i="1"/>
  <c r="AF45" i="1" s="1"/>
  <c r="AF21" i="1" s="1"/>
  <c r="AJ50" i="1"/>
  <c r="AH28" i="1"/>
  <c r="AH26" i="1" s="1"/>
  <c r="AH25" i="1" s="1"/>
  <c r="AH19" i="1" s="1"/>
  <c r="AJ40" i="1"/>
  <c r="AO40" i="1" s="1"/>
  <c r="AJ39" i="1"/>
  <c r="AO39" i="1" s="1"/>
  <c r="AD28" i="1"/>
  <c r="AD26" i="1" s="1"/>
  <c r="AD25" i="1" s="1"/>
  <c r="AJ30" i="1"/>
  <c r="AO30" i="1" s="1"/>
  <c r="AF28" i="1"/>
  <c r="AF26" i="1" s="1"/>
  <c r="AF25" i="1" s="1"/>
  <c r="AF19" i="1" s="1"/>
  <c r="AJ22" i="1"/>
  <c r="AJ20" i="1"/>
  <c r="AO20" i="1" s="1"/>
  <c r="AJ23" i="1"/>
  <c r="T60" i="1"/>
  <c r="T23" i="1" s="1"/>
  <c r="P23" i="1" s="1"/>
  <c r="Z23" i="1" s="1"/>
  <c r="T45" i="1"/>
  <c r="T21" i="1" s="1"/>
  <c r="P21" i="1" s="1"/>
  <c r="Z21" i="1" s="1"/>
  <c r="P50" i="1"/>
  <c r="Z50" i="1" s="1"/>
  <c r="P49" i="1"/>
  <c r="R28" i="1"/>
  <c r="R26" i="1" s="1"/>
  <c r="R25" i="1" s="1"/>
  <c r="R19" i="1" s="1"/>
  <c r="R18" i="1" s="1"/>
  <c r="R24" i="1" s="1"/>
  <c r="P22" i="1"/>
  <c r="Z22" i="1" s="1"/>
  <c r="S18" i="1"/>
  <c r="S24" i="1" s="1"/>
  <c r="Q25" i="1"/>
  <c r="T26" i="1"/>
  <c r="T25" i="1" s="1"/>
  <c r="T19" i="1" s="1"/>
  <c r="L24" i="1" l="1"/>
  <c r="M19" i="1"/>
  <c r="K25" i="1"/>
  <c r="P60" i="1"/>
  <c r="Z60" i="1" s="1"/>
  <c r="AO60" i="1" s="1"/>
  <c r="AO23" i="1"/>
  <c r="AH18" i="1"/>
  <c r="AH24" i="1" s="1"/>
  <c r="AJ48" i="1"/>
  <c r="AF18" i="1"/>
  <c r="AF24" i="1" s="1"/>
  <c r="AJ21" i="1"/>
  <c r="AO21" i="1" s="1"/>
  <c r="T18" i="1"/>
  <c r="T24" i="1" s="1"/>
  <c r="AO22" i="1"/>
  <c r="AO50" i="1"/>
  <c r="AJ45" i="1"/>
  <c r="AJ28" i="1"/>
  <c r="AJ26" i="1"/>
  <c r="AD19" i="1"/>
  <c r="AJ25" i="1"/>
  <c r="P48" i="1"/>
  <c r="Z49" i="1"/>
  <c r="AO49" i="1" s="1"/>
  <c r="P28" i="1"/>
  <c r="Z28" i="1" s="1"/>
  <c r="Q19" i="1"/>
  <c r="P25" i="1"/>
  <c r="Z25" i="1" s="1"/>
  <c r="P26" i="1"/>
  <c r="Z26" i="1" s="1"/>
  <c r="M18" i="1" l="1"/>
  <c r="K19" i="1"/>
  <c r="AO28" i="1"/>
  <c r="AO25" i="1"/>
  <c r="AO26" i="1"/>
  <c r="AD18" i="1"/>
  <c r="AJ19" i="1"/>
  <c r="P45" i="1"/>
  <c r="Z45" i="1" s="1"/>
  <c r="AO45" i="1" s="1"/>
  <c r="Z48" i="1"/>
  <c r="AO48" i="1" s="1"/>
  <c r="P19" i="1"/>
  <c r="Z19" i="1" s="1"/>
  <c r="Q18" i="1"/>
  <c r="M24" i="1" l="1"/>
  <c r="K24" i="1" s="1"/>
  <c r="K18" i="1"/>
  <c r="AO19" i="1"/>
  <c r="AJ18" i="1"/>
  <c r="AD24" i="1"/>
  <c r="AJ24" i="1" s="1"/>
  <c r="Q24" i="1"/>
  <c r="P24" i="1" s="1"/>
  <c r="Z24" i="1" s="1"/>
  <c r="P18" i="1"/>
  <c r="AR18" i="1" l="1"/>
  <c r="Z18" i="1"/>
  <c r="P68" i="1"/>
  <c r="AJ68" i="1"/>
  <c r="AO24" i="1"/>
  <c r="AO18" i="1"/>
  <c r="AI50" i="1" l="1"/>
  <c r="AI38" i="1"/>
  <c r="AI37" i="1"/>
  <c r="AI36" i="1"/>
  <c r="AI34" i="1"/>
  <c r="AI33" i="1"/>
  <c r="AI32" i="1"/>
  <c r="AI30" i="1"/>
  <c r="AI27" i="1"/>
  <c r="AI31" i="1"/>
  <c r="AI42" i="1"/>
  <c r="AI43" i="1"/>
  <c r="AI44" i="1"/>
  <c r="AI46" i="1"/>
  <c r="AI47" i="1"/>
  <c r="AI57" i="1"/>
  <c r="AI58" i="1"/>
  <c r="AI59" i="1"/>
  <c r="AI20" i="1"/>
  <c r="AL40" i="1" l="1"/>
  <c r="AL59" i="1"/>
  <c r="AL46" i="1"/>
  <c r="AL58" i="1"/>
  <c r="AL44" i="1"/>
  <c r="AI22" i="1"/>
  <c r="AL37" i="1"/>
  <c r="AL57" i="1"/>
  <c r="X20" i="1"/>
  <c r="AL47" i="1"/>
  <c r="AI56" i="1"/>
  <c r="AI61" i="1"/>
  <c r="AI55" i="1"/>
  <c r="AL55" i="1" s="1"/>
  <c r="AI54" i="1"/>
  <c r="AL54" i="1" s="1"/>
  <c r="AI53" i="1"/>
  <c r="AL53" i="1" s="1"/>
  <c r="AI52" i="1"/>
  <c r="AL52" i="1" s="1"/>
  <c r="AI51" i="1"/>
  <c r="AL51" i="1" s="1"/>
  <c r="AL50" i="1"/>
  <c r="AI49" i="1"/>
  <c r="AL49" i="1" s="1"/>
  <c r="AL43" i="1"/>
  <c r="AL42" i="1"/>
  <c r="AI39" i="1"/>
  <c r="AL39" i="1" s="1"/>
  <c r="AL38" i="1"/>
  <c r="AL36" i="1"/>
  <c r="AI35" i="1"/>
  <c r="X35" i="1"/>
  <c r="AL34" i="1"/>
  <c r="AL33" i="1"/>
  <c r="AL32" i="1"/>
  <c r="AL31" i="1"/>
  <c r="AL30" i="1"/>
  <c r="AI29" i="1"/>
  <c r="AL29" i="1" s="1"/>
  <c r="X56" i="1"/>
  <c r="X61" i="1"/>
  <c r="X60" i="1"/>
  <c r="X23" i="1"/>
  <c r="X22" i="1"/>
  <c r="X27" i="1"/>
  <c r="X29" i="1"/>
  <c r="X30" i="1"/>
  <c r="X31" i="1"/>
  <c r="X32" i="1"/>
  <c r="X33" i="1"/>
  <c r="X34" i="1"/>
  <c r="X36" i="1"/>
  <c r="X37" i="1"/>
  <c r="X38" i="1"/>
  <c r="X39" i="1"/>
  <c r="X40" i="1"/>
  <c r="X41" i="1"/>
  <c r="X42" i="1"/>
  <c r="X43" i="1"/>
  <c r="X44" i="1"/>
  <c r="X46" i="1"/>
  <c r="X47" i="1"/>
  <c r="X49" i="1"/>
  <c r="X50" i="1"/>
  <c r="X51" i="1"/>
  <c r="X52" i="1"/>
  <c r="X53" i="1"/>
  <c r="X54" i="1"/>
  <c r="X55" i="1"/>
  <c r="X57" i="1"/>
  <c r="X58" i="1"/>
  <c r="X59" i="1"/>
  <c r="AI41" i="1" l="1"/>
  <c r="AL41" i="1" s="1"/>
  <c r="X48" i="1"/>
  <c r="X21" i="1"/>
  <c r="AL61" i="1"/>
  <c r="X45" i="1"/>
  <c r="AL56" i="1"/>
  <c r="AI23" i="1"/>
  <c r="AI60" i="1"/>
  <c r="AL60" i="1" s="1"/>
  <c r="AI48" i="1"/>
  <c r="AI21" i="1"/>
  <c r="AL35" i="1"/>
  <c r="X26" i="1"/>
  <c r="X28" i="1"/>
  <c r="X25" i="1"/>
  <c r="AI28" i="1"/>
  <c r="X19" i="1"/>
  <c r="AI26" i="1" l="1"/>
  <c r="AL48" i="1"/>
  <c r="AI45" i="1"/>
  <c r="AL45" i="1" s="1"/>
  <c r="X24" i="1"/>
  <c r="AI25" i="1"/>
  <c r="AI19" i="1" l="1"/>
  <c r="X18" i="1" l="1"/>
  <c r="AI24" i="1"/>
  <c r="AI18" i="1"/>
  <c r="AM18" i="1" l="1"/>
</calcChain>
</file>

<file path=xl/sharedStrings.xml><?xml version="1.0" encoding="utf-8"?>
<sst xmlns="http://schemas.openxmlformats.org/spreadsheetml/2006/main" count="749" uniqueCount="174">
  <si>
    <t>Форма 2. Перечни инвестиционных проектов и план освоения капитальных вложений по ним</t>
  </si>
  <si>
    <t xml:space="preserve"> 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</si>
  <si>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</si>
  <si>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</si>
  <si>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</si>
  <si>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</si>
  <si>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</si>
  <si>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</si>
  <si>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</si>
  <si>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</si>
  <si>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</si>
  <si>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</si>
  <si>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</si>
  <si>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</si>
  <si>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</si>
  <si>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</si>
  <si>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2022 год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</si>
  <si>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</si>
  <si>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</si>
  <si>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</si>
  <si>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</si>
  <si>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</si>
  <si>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</si>
  <si>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</si>
  <si>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</si>
  <si>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</si>
  <si>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</si>
  <si>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</si>
  <si>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
Утвержденный план</t>
  </si>
  <si>
    <t xml:space="preserve">Факт 
(Предложение по корректировке утвержденного плана) </t>
  </si>
  <si>
    <t>Факт 
(Предложение по корректировке плана)</t>
  </si>
  <si>
    <t>29.1</t>
  </si>
  <si>
    <t>29.2</t>
  </si>
  <si>
    <t>29.3</t>
  </si>
  <si>
    <t>29.4</t>
  </si>
  <si>
    <t>29.5</t>
  </si>
  <si>
    <t>29.6</t>
  </si>
  <si>
    <t>0</t>
  </si>
  <si>
    <t>ВСЕГО по инвестиционной программе</t>
  </si>
  <si>
    <t>0.1</t>
  </si>
  <si>
    <t>Реконструкция, всего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</si>
  <si>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</si>
  <si>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</si>
  <si>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</si>
  <si>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</si>
  <si>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</si>
  <si>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</si>
  <si>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</si>
  <si>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</si>
  <si>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</si>
  <si>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</si>
  <si>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</si>
  <si>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</si>
  <si>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</si>
  <si>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</si>
  <si>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</si>
  <si>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</si>
  <si>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</si>
  <si>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</si>
  <si>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</si>
  <si>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</si>
  <si>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</si>
  <si>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</si>
  <si>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</si>
  <si>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</si>
  <si>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</si>
  <si>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</si>
  <si>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</si>
  <si>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</si>
  <si>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</si>
  <si>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</si>
  <si>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</si>
  <si>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</si>
  <si>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</si>
  <si>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</si>
  <si>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</si>
  <si>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 xml:space="preserve">Публичное акционерное общество «Костромская сбытовая компания» </t>
  </si>
  <si>
    <t>2023 год</t>
  </si>
  <si>
    <t>2024 год</t>
  </si>
  <si>
    <t>Г</t>
  </si>
  <si>
    <t>Костромская область:</t>
  </si>
  <si>
    <t>1.1.1.2.1</t>
  </si>
  <si>
    <t>L_KSK_1.1</t>
  </si>
  <si>
    <t>1.1.1.2.2</t>
  </si>
  <si>
    <t>L_KSK_1.2</t>
  </si>
  <si>
    <t>1.1.1.2.3</t>
  </si>
  <si>
    <t>L_KSK_1.3</t>
  </si>
  <si>
    <t>1.1.1.2.4</t>
  </si>
  <si>
    <t>Проведение реконструкции помещений офисного здания представительства по адресу:  г. Нея, ул. Любимова, д. 90</t>
  </si>
  <si>
    <t>L_KSK_1.4</t>
  </si>
  <si>
    <t>1.1.1.2.5</t>
  </si>
  <si>
    <t>Проведение реконструкции офисного здания и помещений представительства по адресу: с. Парфеньево, ул. Коллективизации, д. 24</t>
  </si>
  <si>
    <t>L_KSK_1.5</t>
  </si>
  <si>
    <t>1.1.1.2.6</t>
  </si>
  <si>
    <t>Проведение реконструкции офисного здания и помещений представительства по адресу: г. Солигалич, ул. Карла Либкнехта, д. 25/15</t>
  </si>
  <si>
    <t>L_KSK_1.6</t>
  </si>
  <si>
    <t>1.1.1.2.7</t>
  </si>
  <si>
    <t>Проведение реконструкции офисного здания и помещений представительства по адресу:  г.Галич, ул.Свободы, д.10</t>
  </si>
  <si>
    <t>L_KSK_1.7</t>
  </si>
  <si>
    <t>1.1.1.2.8</t>
  </si>
  <si>
    <t>Проведение реконструкции офисного здания  представительства по адресу:  п. Островское, ул. Свердлова, д. 9</t>
  </si>
  <si>
    <t>L_KSK_1.8</t>
  </si>
  <si>
    <t>1.1.1.2.9</t>
  </si>
  <si>
    <t>Проведение реконструкции входной группы в административном здании представительства по адресу: г.Нерехта, ул.Орехова, д.5</t>
  </si>
  <si>
    <t>L_KSK_1.9</t>
  </si>
  <si>
    <t>1.1.1.2.10</t>
  </si>
  <si>
    <t>L_KSK_1.10</t>
  </si>
  <si>
    <t>1.1.1.2.11</t>
  </si>
  <si>
    <t>1.1.1.2.12</t>
  </si>
  <si>
    <t>L_KSK_1.12</t>
  </si>
  <si>
    <t>1.1.1.2.13</t>
  </si>
  <si>
    <t>Проведение реконструкции офисного здания и помещений представительства по адресу: г. Шарья, ул. Центральная, д. 13</t>
  </si>
  <si>
    <t>L_KSK_1.13</t>
  </si>
  <si>
    <t>Проведение реконструкции офисного здания и помещений представительства по адресу: с. Павино, ул. Юбилейная, д. 28</t>
  </si>
  <si>
    <t>L_KSK_1.14</t>
  </si>
  <si>
    <t xml:space="preserve">Прочее новое строительство, покупка объектов основных средств всего, в том числе: Покупка других ОС </t>
  </si>
  <si>
    <t>1.3.3.1</t>
  </si>
  <si>
    <t>L_KSK_3.1</t>
  </si>
  <si>
    <t>1.3.3.2</t>
  </si>
  <si>
    <t>L_KSK_3.2</t>
  </si>
  <si>
    <t>1.3.3.3</t>
  </si>
  <si>
    <t>1.3.3.4</t>
  </si>
  <si>
    <t>1.3.3.5</t>
  </si>
  <si>
    <t>1.3.3.6</t>
  </si>
  <si>
    <t>1.3.3.7</t>
  </si>
  <si>
    <t>L_KSK_3.7</t>
  </si>
  <si>
    <t>1.5.1</t>
  </si>
  <si>
    <t>Создание интеллектуальной системы учета электрической энергии (мощности) в многоквартирных домах</t>
  </si>
  <si>
    <t>L_KSK_5.1</t>
  </si>
  <si>
    <t>нд</t>
  </si>
  <si>
    <t>П</t>
  </si>
  <si>
    <t>Н</t>
  </si>
  <si>
    <t xml:space="preserve">Фактический объем освоения капитальных вложений на 01.01.2021 года 
(N-1), млн рублей 
(без НДС) </t>
  </si>
  <si>
    <t>План на 01.01. 2021года (N-1)</t>
  </si>
  <si>
    <t>Освоение капитальных вложений года (N-1) 2021 в прогнозных ценах соответствующих лет, млн рублей (без НДС)</t>
  </si>
  <si>
    <t>Проведение реконструкции офисного здания и помещений представительства, гаража по адресу:  п. Сусанино, ул. К.Маркса, д. 20</t>
  </si>
  <si>
    <t>Монтаж ограждения территории  офисного здания представительства по адресу: Межевской р-н, с.Георгиевское, ул. Колхозная, д.13</t>
  </si>
  <si>
    <t>Проведение реконструкции офисного здания представительства, гаража,монтаж ограждения территории по адресу:  с. Пыщуг, ул. Советская, д. 7</t>
  </si>
  <si>
    <t>изменение сметной стоимости (расчет в текущих ценах)</t>
  </si>
  <si>
    <t xml:space="preserve">Покупка автомобилей LADA Niva </t>
  </si>
  <si>
    <t>Проведение реконструкции офисного здания и помещений по адресу: г. Кострома, пр-кт Мира, д. 37-39/28</t>
  </si>
  <si>
    <t>Инвестиционная программа ПАО "Костромская сбытовая компания" на 2022-2024 гг. утверждена Постановлением Департамента строительства, ЖКХ и ТЭК Костромской области № 44 от 02.12.2021 (в ред. Постановления № 39 от 24.11.2022)</t>
  </si>
  <si>
    <t>Год раскрытия информации: 2023 год</t>
  </si>
  <si>
    <t>Покупка серверов хранения данных СХД SuperMicro  - 1 шт.</t>
  </si>
  <si>
    <t>Покупка персональных компьютеров (ПК  c Windows 10 pro64, монитор, клавиатура+мышь)</t>
  </si>
  <si>
    <t>N_KSK_3.8</t>
  </si>
  <si>
    <t>Покупка сетевого оборудования(маршрутизатор Mikrotik)</t>
  </si>
  <si>
    <t>N_KSK_3.9</t>
  </si>
  <si>
    <t>Покупка серверного оборудования</t>
  </si>
  <si>
    <t>N_KSK_3.10</t>
  </si>
  <si>
    <t>Покупка многофункциональных устройств</t>
  </si>
  <si>
    <t>N_KSK_3.11</t>
  </si>
  <si>
    <t>Покупка персональных компьютеров с мониторами: ПК Lenovo c Windows 10 pro64, монитор</t>
  </si>
  <si>
    <t>Предложение по корректировке утвержденного плана 
на 01.01.2023года X</t>
  </si>
  <si>
    <t>План 
на 01.01.2023 года X</t>
  </si>
  <si>
    <t>перенос части мероприятий с 2022 года (завершение работ)</t>
  </si>
  <si>
    <t>изменение сметной стоимости, пересмотр последовательности работ по годам с учетом приоритетности (расчет в текущих ценах с учетом прогнозных индексов и дефляторов)</t>
  </si>
  <si>
    <t>в связи с приоритетностью включены расходы на 2023 год</t>
  </si>
  <si>
    <t>перенос мероприятия на 2024 год для включения более приоритетных мероприятий, изменение сметной стоимости (расчет в текущих ценах с учетом прогнозных индексов и дефляторов)</t>
  </si>
  <si>
    <t>необходимость включения мероприятия по газификации</t>
  </si>
  <si>
    <t>перенос на 2023 (актуализация сметного расчета)</t>
  </si>
  <si>
    <t>перенос на 2024 (актуализация сметного расчета), рост на дефлятор на 2024 год</t>
  </si>
  <si>
    <t>уточнение стоимости работ согласно актуальному КП</t>
  </si>
  <si>
    <t>перенос части мероприятий на более поздний срок (с 2023 года) с целью включения более приоритетных меропритяий</t>
  </si>
  <si>
    <t>уточнение объемов, сроков и стоимости работ</t>
  </si>
  <si>
    <t>изменение сметной стоимости, перенос части мероприятий на 2023 год (производственная необходимость)</t>
  </si>
  <si>
    <t>перенос 3 шт. с 2023 на 2024 с целью включения более приоритетных меропритяий по реконструкции в 2023 году (на 2024-6 ед.)</t>
  </si>
  <si>
    <t>производственная необходимость (надежность работы сетевого оборудования)</t>
  </si>
  <si>
    <t>производственная необходимость (обновление серверного оборудования из-за постоянного роста функционала)</t>
  </si>
  <si>
    <t>производственная необходимость обовления печатных устройств</t>
  </si>
  <si>
    <t>добавлено новое мероприятие по приобретению ПК из-за смены марки оборудования</t>
  </si>
  <si>
    <t>включены мероприятия на 2024 год с целью исполнения требований законодательства по созданию ИСУ</t>
  </si>
  <si>
    <t xml:space="preserve">Факт 
</t>
  </si>
  <si>
    <t>Проведение реконструкции офисного здания и помещений представительства по адресу:  г. Судиславль, ул.Комсомольская, д.18А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</si>
</sst>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#,##0.0_ ;[Red]\-#,##0.0\ 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00"/>
    <numFmt numFmtId="169" formatCode="#,##0.000_ ;[Red]\-#,##0.000\ "/>
    <numFmt numFmtId="170" formatCode="#,##0.00000000_ ;[Red]\-#,##0.00000000\ "/>
    <numFmt numFmtId="171" formatCode="#,##0.0000000"/>
    <numFmt numFmtId="172" formatCode="#,##0.00000000"/>
    <numFmt numFmtId="173" formatCode="#,##0.000000000"/>
    <numFmt numFmtId="174" formatCode="#,##0.0000000000"/>
    <numFmt numFmtId="175" formatCode="0.000000000"/>
    <numFmt numFmtId="176" formatCode="#,##0.00000_ ;[Red]\-#,##0.00000\ "/>
    <numFmt numFmtId="177" formatCode="#,##0.00000000000"/>
    <numFmt numFmtId="178" formatCode="#,##0.00000"/>
  </numFmts>
  <fonts count="36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2" fillId="0" borderId="0"/>
    <xf numFmtId="0" fontId="6" fillId="0" borderId="0"/>
    <xf numFmtId="0" fontId="13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6" fillId="0" borderId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17" fillId="8" borderId="13" applyNumberFormat="0" applyAlignment="0" applyProtection="0"/>
    <xf numFmtId="0" fontId="18" fillId="21" borderId="14" applyNumberFormat="0" applyAlignment="0" applyProtection="0"/>
    <xf numFmtId="0" fontId="19" fillId="21" borderId="13" applyNumberFormat="0" applyAlignment="0" applyProtection="0"/>
    <xf numFmtId="0" fontId="20" fillId="0" borderId="15" applyNumberFormat="0" applyFill="0" applyAlignment="0" applyProtection="0"/>
    <xf numFmtId="0" fontId="21" fillId="0" borderId="16" applyNumberFormat="0" applyFill="0" applyAlignment="0" applyProtection="0"/>
    <xf numFmtId="0" fontId="22" fillId="0" borderId="17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8" applyNumberFormat="0" applyFill="0" applyAlignment="0" applyProtection="0"/>
    <xf numFmtId="0" fontId="24" fillId="22" borderId="19" applyNumberFormat="0" applyAlignment="0" applyProtection="0"/>
    <xf numFmtId="0" fontId="25" fillId="0" borderId="0" applyNumberFormat="0" applyFill="0" applyBorder="0" applyAlignment="0" applyProtection="0"/>
    <xf numFmtId="0" fontId="26" fillId="23" borderId="0" applyNumberFormat="0" applyBorder="0" applyAlignment="0" applyProtection="0"/>
    <xf numFmtId="0" fontId="27" fillId="0" borderId="0"/>
    <xf numFmtId="0" fontId="13" fillId="0" borderId="0"/>
    <xf numFmtId="0" fontId="2" fillId="0" borderId="0"/>
    <xf numFmtId="0" fontId="27" fillId="0" borderId="0"/>
    <xf numFmtId="0" fontId="2" fillId="0" borderId="0"/>
    <xf numFmtId="0" fontId="28" fillId="0" borderId="0"/>
    <xf numFmtId="0" fontId="2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4" borderId="0" applyNumberFormat="0" applyBorder="0" applyAlignment="0" applyProtection="0"/>
    <xf numFmtId="0" fontId="30" fillId="0" borderId="0" applyNumberFormat="0" applyFill="0" applyBorder="0" applyAlignment="0" applyProtection="0"/>
    <xf numFmtId="0" fontId="14" fillId="24" borderId="20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21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4" fillId="5" borderId="0" applyNumberFormat="0" applyBorder="0" applyAlignment="0" applyProtection="0"/>
  </cellStyleXfs>
  <cellXfs count="8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5" fillId="0" borderId="0" xfId="0" applyFont="1"/>
    <xf numFmtId="0" fontId="8" fillId="0" borderId="0" xfId="2" applyFont="1" applyAlignment="1">
      <alignment vertical="center"/>
    </xf>
    <xf numFmtId="0" fontId="9" fillId="0" borderId="0" xfId="2" applyFont="1" applyAlignment="1">
      <alignment vertical="top"/>
    </xf>
    <xf numFmtId="0" fontId="4" fillId="0" borderId="0" xfId="0" applyFont="1"/>
    <xf numFmtId="0" fontId="5" fillId="0" borderId="0" xfId="0" applyFont="1" applyAlignment="1">
      <alignment horizontal="center"/>
    </xf>
    <xf numFmtId="1" fontId="3" fillId="0" borderId="0" xfId="0" applyNumberFormat="1" applyFont="1" applyAlignment="1">
      <alignment vertical="top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2" xfId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12" fillId="2" borderId="2" xfId="2" applyNumberFormat="1" applyFont="1" applyFill="1" applyBorder="1" applyAlignment="1">
      <alignment horizontal="center" vertical="center"/>
    </xf>
    <xf numFmtId="0" fontId="12" fillId="2" borderId="2" xfId="2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wrapText="1"/>
    </xf>
    <xf numFmtId="0" fontId="3" fillId="2" borderId="2" xfId="0" applyFont="1" applyFill="1" applyBorder="1" applyAlignment="1">
      <alignment wrapText="1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wrapText="1"/>
    </xf>
    <xf numFmtId="49" fontId="0" fillId="0" borderId="2" xfId="0" applyNumberFormat="1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8" fontId="3" fillId="2" borderId="2" xfId="0" applyNumberFormat="1" applyFont="1" applyFill="1" applyBorder="1" applyAlignment="1">
      <alignment horizontal="center" vertical="center"/>
    </xf>
    <xf numFmtId="168" fontId="2" fillId="0" borderId="2" xfId="0" applyNumberFormat="1" applyFont="1" applyBorder="1" applyAlignment="1">
      <alignment horizontal="center" vertical="center"/>
    </xf>
    <xf numFmtId="164" fontId="2" fillId="0" borderId="0" xfId="0" applyNumberFormat="1" applyFont="1"/>
    <xf numFmtId="168" fontId="3" fillId="0" borderId="2" xfId="0" applyNumberFormat="1" applyFont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169" fontId="3" fillId="2" borderId="2" xfId="0" applyNumberFormat="1" applyFont="1" applyFill="1" applyBorder="1" applyAlignment="1">
      <alignment horizontal="center" vertical="center"/>
    </xf>
    <xf numFmtId="170" fontId="2" fillId="0" borderId="0" xfId="0" applyNumberFormat="1" applyFont="1"/>
    <xf numFmtId="171" fontId="2" fillId="0" borderId="0" xfId="0" applyNumberFormat="1" applyFont="1"/>
    <xf numFmtId="173" fontId="2" fillId="0" borderId="0" xfId="0" applyNumberFormat="1" applyFont="1"/>
    <xf numFmtId="172" fontId="2" fillId="0" borderId="0" xfId="0" applyNumberFormat="1" applyFont="1"/>
    <xf numFmtId="174" fontId="2" fillId="0" borderId="0" xfId="0" applyNumberFormat="1" applyFont="1"/>
    <xf numFmtId="175" fontId="5" fillId="0" borderId="0" xfId="0" applyNumberFormat="1" applyFont="1" applyAlignment="1">
      <alignment horizontal="center"/>
    </xf>
    <xf numFmtId="170" fontId="5" fillId="0" borderId="0" xfId="0" applyNumberFormat="1" applyFont="1" applyAlignment="1">
      <alignment horizontal="center"/>
    </xf>
    <xf numFmtId="176" fontId="2" fillId="0" borderId="0" xfId="0" applyNumberFormat="1" applyFont="1"/>
    <xf numFmtId="177" fontId="2" fillId="0" borderId="0" xfId="0" applyNumberFormat="1" applyFont="1"/>
    <xf numFmtId="0" fontId="0" fillId="0" borderId="12" xfId="0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left" vertical="center" wrapText="1"/>
    </xf>
    <xf numFmtId="164" fontId="0" fillId="0" borderId="2" xfId="0" applyNumberFormat="1" applyBorder="1" applyAlignment="1">
      <alignment horizontal="center" vertical="center" wrapText="1"/>
    </xf>
    <xf numFmtId="168" fontId="2" fillId="0" borderId="0" xfId="0" applyNumberFormat="1" applyFont="1"/>
    <xf numFmtId="4" fontId="2" fillId="0" borderId="0" xfId="0" applyNumberFormat="1" applyFont="1"/>
    <xf numFmtId="178" fontId="2" fillId="0" borderId="0" xfId="0" applyNumberFormat="1" applyFont="1"/>
    <xf numFmtId="0" fontId="0" fillId="0" borderId="2" xfId="0" applyBorder="1" applyAlignment="1">
      <alignment horizontal="center" vertical="center" wrapText="1"/>
    </xf>
    <xf numFmtId="4" fontId="0" fillId="0" borderId="2" xfId="0" applyNumberForma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2" applyFont="1" applyAlignment="1">
      <alignment horizontal="center" vertical="center"/>
    </xf>
    <xf numFmtId="0" fontId="9" fillId="0" borderId="0" xfId="2" applyFont="1" applyAlignment="1">
      <alignment horizontal="center" vertical="top"/>
    </xf>
    <xf numFmtId="0" fontId="10" fillId="0" borderId="0" xfId="0" applyFont="1" applyAlignment="1">
      <alignment horizontal="center"/>
    </xf>
  </cellXfs>
  <cellStyles count="231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6 2" xfId="41" xr:uid="{00000000-0005-0000-0000-000027000000}"/>
    <cellStyle name="Обычный 3" xfId="1" xr:uid="{00000000-0005-0000-0000-000028000000}"/>
    <cellStyle name="Обычный 3 2" xfId="42" xr:uid="{00000000-0005-0000-0000-000029000000}"/>
    <cellStyle name="Обычный 3 2 2 2" xfId="43" xr:uid="{00000000-0005-0000-0000-00002A000000}"/>
    <cellStyle name="Обычный 3 21" xfId="44" xr:uid="{00000000-0005-0000-0000-00002B000000}"/>
    <cellStyle name="Обычный 4" xfId="45" xr:uid="{00000000-0005-0000-0000-00002C000000}"/>
    <cellStyle name="Обычный 4 2" xfId="46" xr:uid="{00000000-0005-0000-0000-00002D000000}"/>
    <cellStyle name="Обычный 5" xfId="47" xr:uid="{00000000-0005-0000-0000-00002E000000}"/>
    <cellStyle name="Обычный 6" xfId="48" xr:uid="{00000000-0005-0000-0000-00002F000000}"/>
    <cellStyle name="Обычный 6 2" xfId="49" xr:uid="{00000000-0005-0000-0000-000030000000}"/>
    <cellStyle name="Обычный 6 2 2" xfId="50" xr:uid="{00000000-0005-0000-0000-000031000000}"/>
    <cellStyle name="Обычный 6 2 2 2" xfId="51" xr:uid="{00000000-0005-0000-0000-000032000000}"/>
    <cellStyle name="Обычный 6 2 2 2 2" xfId="52" xr:uid="{00000000-0005-0000-0000-000033000000}"/>
    <cellStyle name="Обычный 6 2 2 2 2 2" xfId="53" xr:uid="{00000000-0005-0000-0000-000034000000}"/>
    <cellStyle name="Обычный 6 2 2 2 2 2 2" xfId="54" xr:uid="{00000000-0005-0000-0000-000035000000}"/>
    <cellStyle name="Обычный 6 2 2 2 2 2 3" xfId="55" xr:uid="{00000000-0005-0000-0000-000036000000}"/>
    <cellStyle name="Обычный 6 2 2 2 2 3" xfId="56" xr:uid="{00000000-0005-0000-0000-000037000000}"/>
    <cellStyle name="Обычный 6 2 2 2 2 4" xfId="57" xr:uid="{00000000-0005-0000-0000-000038000000}"/>
    <cellStyle name="Обычный 6 2 2 2 3" xfId="58" xr:uid="{00000000-0005-0000-0000-000039000000}"/>
    <cellStyle name="Обычный 6 2 2 2 3 2" xfId="59" xr:uid="{00000000-0005-0000-0000-00003A000000}"/>
    <cellStyle name="Обычный 6 2 2 2 3 3" xfId="60" xr:uid="{00000000-0005-0000-0000-00003B000000}"/>
    <cellStyle name="Обычный 6 2 2 2 4" xfId="61" xr:uid="{00000000-0005-0000-0000-00003C000000}"/>
    <cellStyle name="Обычный 6 2 2 2 5" xfId="62" xr:uid="{00000000-0005-0000-0000-00003D000000}"/>
    <cellStyle name="Обычный 6 2 2 3" xfId="63" xr:uid="{00000000-0005-0000-0000-00003E000000}"/>
    <cellStyle name="Обычный 6 2 2 3 2" xfId="64" xr:uid="{00000000-0005-0000-0000-00003F000000}"/>
    <cellStyle name="Обычный 6 2 2 3 2 2" xfId="65" xr:uid="{00000000-0005-0000-0000-000040000000}"/>
    <cellStyle name="Обычный 6 2 2 3 2 3" xfId="66" xr:uid="{00000000-0005-0000-0000-000041000000}"/>
    <cellStyle name="Обычный 6 2 2 3 3" xfId="67" xr:uid="{00000000-0005-0000-0000-000042000000}"/>
    <cellStyle name="Обычный 6 2 2 3 4" xfId="68" xr:uid="{00000000-0005-0000-0000-000043000000}"/>
    <cellStyle name="Обычный 6 2 2 4" xfId="69" xr:uid="{00000000-0005-0000-0000-000044000000}"/>
    <cellStyle name="Обычный 6 2 2 4 2" xfId="70" xr:uid="{00000000-0005-0000-0000-000045000000}"/>
    <cellStyle name="Обычный 6 2 2 4 2 2" xfId="71" xr:uid="{00000000-0005-0000-0000-000046000000}"/>
    <cellStyle name="Обычный 6 2 2 4 2 3" xfId="72" xr:uid="{00000000-0005-0000-0000-000047000000}"/>
    <cellStyle name="Обычный 6 2 2 4 3" xfId="73" xr:uid="{00000000-0005-0000-0000-000048000000}"/>
    <cellStyle name="Обычный 6 2 2 4 4" xfId="74" xr:uid="{00000000-0005-0000-0000-000049000000}"/>
    <cellStyle name="Обычный 6 2 2 5" xfId="75" xr:uid="{00000000-0005-0000-0000-00004A000000}"/>
    <cellStyle name="Обычный 6 2 2 5 2" xfId="76" xr:uid="{00000000-0005-0000-0000-00004B000000}"/>
    <cellStyle name="Обычный 6 2 2 5 3" xfId="77" xr:uid="{00000000-0005-0000-0000-00004C000000}"/>
    <cellStyle name="Обычный 6 2 2 6" xfId="78" xr:uid="{00000000-0005-0000-0000-00004D000000}"/>
    <cellStyle name="Обычный 6 2 2 7" xfId="79" xr:uid="{00000000-0005-0000-0000-00004E000000}"/>
    <cellStyle name="Обычный 6 2 2 8" xfId="80" xr:uid="{00000000-0005-0000-0000-00004F000000}"/>
    <cellStyle name="Обычный 6 2 3" xfId="81" xr:uid="{00000000-0005-0000-0000-000050000000}"/>
    <cellStyle name="Обычный 6 2 3 2" xfId="82" xr:uid="{00000000-0005-0000-0000-000051000000}"/>
    <cellStyle name="Обычный 6 2 3 2 2" xfId="83" xr:uid="{00000000-0005-0000-0000-000052000000}"/>
    <cellStyle name="Обычный 6 2 3 2 2 2" xfId="84" xr:uid="{00000000-0005-0000-0000-000053000000}"/>
    <cellStyle name="Обычный 6 2 3 2 2 2 2" xfId="85" xr:uid="{00000000-0005-0000-0000-000054000000}"/>
    <cellStyle name="Обычный 6 2 3 2 2 2 3" xfId="86" xr:uid="{00000000-0005-0000-0000-000055000000}"/>
    <cellStyle name="Обычный 6 2 3 2 2 3" xfId="87" xr:uid="{00000000-0005-0000-0000-000056000000}"/>
    <cellStyle name="Обычный 6 2 3 2 2 4" xfId="88" xr:uid="{00000000-0005-0000-0000-000057000000}"/>
    <cellStyle name="Обычный 6 2 3 2 3" xfId="89" xr:uid="{00000000-0005-0000-0000-000058000000}"/>
    <cellStyle name="Обычный 6 2 3 2 3 2" xfId="90" xr:uid="{00000000-0005-0000-0000-000059000000}"/>
    <cellStyle name="Обычный 6 2 3 2 3 3" xfId="91" xr:uid="{00000000-0005-0000-0000-00005A000000}"/>
    <cellStyle name="Обычный 6 2 3 2 4" xfId="92" xr:uid="{00000000-0005-0000-0000-00005B000000}"/>
    <cellStyle name="Обычный 6 2 3 2 5" xfId="93" xr:uid="{00000000-0005-0000-0000-00005C000000}"/>
    <cellStyle name="Обычный 6 2 3 3" xfId="94" xr:uid="{00000000-0005-0000-0000-00005D000000}"/>
    <cellStyle name="Обычный 6 2 3 3 2" xfId="95" xr:uid="{00000000-0005-0000-0000-00005E000000}"/>
    <cellStyle name="Обычный 6 2 3 3 2 2" xfId="96" xr:uid="{00000000-0005-0000-0000-00005F000000}"/>
    <cellStyle name="Обычный 6 2 3 3 2 3" xfId="97" xr:uid="{00000000-0005-0000-0000-000060000000}"/>
    <cellStyle name="Обычный 6 2 3 3 3" xfId="98" xr:uid="{00000000-0005-0000-0000-000061000000}"/>
    <cellStyle name="Обычный 6 2 3 3 4" xfId="99" xr:uid="{00000000-0005-0000-0000-000062000000}"/>
    <cellStyle name="Обычный 6 2 3 4" xfId="100" xr:uid="{00000000-0005-0000-0000-000063000000}"/>
    <cellStyle name="Обычный 6 2 3 4 2" xfId="101" xr:uid="{00000000-0005-0000-0000-000064000000}"/>
    <cellStyle name="Обычный 6 2 3 4 2 2" xfId="102" xr:uid="{00000000-0005-0000-0000-000065000000}"/>
    <cellStyle name="Обычный 6 2 3 4 2 3" xfId="103" xr:uid="{00000000-0005-0000-0000-000066000000}"/>
    <cellStyle name="Обычный 6 2 3 4 3" xfId="104" xr:uid="{00000000-0005-0000-0000-000067000000}"/>
    <cellStyle name="Обычный 6 2 3 4 4" xfId="105" xr:uid="{00000000-0005-0000-0000-000068000000}"/>
    <cellStyle name="Обычный 6 2 3 5" xfId="106" xr:uid="{00000000-0005-0000-0000-000069000000}"/>
    <cellStyle name="Обычный 6 2 3 5 2" xfId="107" xr:uid="{00000000-0005-0000-0000-00006A000000}"/>
    <cellStyle name="Обычный 6 2 3 5 3" xfId="108" xr:uid="{00000000-0005-0000-0000-00006B000000}"/>
    <cellStyle name="Обычный 6 2 3 6" xfId="109" xr:uid="{00000000-0005-0000-0000-00006C000000}"/>
    <cellStyle name="Обычный 6 2 3 7" xfId="110" xr:uid="{00000000-0005-0000-0000-00006D000000}"/>
    <cellStyle name="Обычный 6 2 3 8" xfId="111" xr:uid="{00000000-0005-0000-0000-00006E000000}"/>
    <cellStyle name="Обычный 6 2 3 9" xfId="112" xr:uid="{00000000-0005-0000-0000-00006F000000}"/>
    <cellStyle name="Обычный 6 2 4" xfId="113" xr:uid="{00000000-0005-0000-0000-000070000000}"/>
    <cellStyle name="Обычный 6 2 4 2" xfId="114" xr:uid="{00000000-0005-0000-0000-000071000000}"/>
    <cellStyle name="Обычный 6 2 4 2 2" xfId="115" xr:uid="{00000000-0005-0000-0000-000072000000}"/>
    <cellStyle name="Обычный 6 2 4 2 3" xfId="116" xr:uid="{00000000-0005-0000-0000-000073000000}"/>
    <cellStyle name="Обычный 6 2 4 3" xfId="117" xr:uid="{00000000-0005-0000-0000-000074000000}"/>
    <cellStyle name="Обычный 6 2 4 4" xfId="118" xr:uid="{00000000-0005-0000-0000-000075000000}"/>
    <cellStyle name="Обычный 6 2 5" xfId="119" xr:uid="{00000000-0005-0000-0000-000076000000}"/>
    <cellStyle name="Обычный 6 2 5 2" xfId="120" xr:uid="{00000000-0005-0000-0000-000077000000}"/>
    <cellStyle name="Обычный 6 2 5 2 2" xfId="121" xr:uid="{00000000-0005-0000-0000-000078000000}"/>
    <cellStyle name="Обычный 6 2 5 2 3" xfId="122" xr:uid="{00000000-0005-0000-0000-000079000000}"/>
    <cellStyle name="Обычный 6 2 5 3" xfId="123" xr:uid="{00000000-0005-0000-0000-00007A000000}"/>
    <cellStyle name="Обычный 6 2 5 4" xfId="124" xr:uid="{00000000-0005-0000-0000-00007B000000}"/>
    <cellStyle name="Обычный 6 2 6" xfId="125" xr:uid="{00000000-0005-0000-0000-00007C000000}"/>
    <cellStyle name="Обычный 6 2 6 2" xfId="126" xr:uid="{00000000-0005-0000-0000-00007D000000}"/>
    <cellStyle name="Обычный 6 2 6 3" xfId="127" xr:uid="{00000000-0005-0000-0000-00007E000000}"/>
    <cellStyle name="Обычный 6 2 7" xfId="128" xr:uid="{00000000-0005-0000-0000-00007F000000}"/>
    <cellStyle name="Обычный 6 2 8" xfId="129" xr:uid="{00000000-0005-0000-0000-000080000000}"/>
    <cellStyle name="Обычный 6 2 9" xfId="130" xr:uid="{00000000-0005-0000-0000-000081000000}"/>
    <cellStyle name="Обычный 6 3" xfId="131" xr:uid="{00000000-0005-0000-0000-000082000000}"/>
    <cellStyle name="Обычный 6 3 2" xfId="132" xr:uid="{00000000-0005-0000-0000-000083000000}"/>
    <cellStyle name="Обычный 6 3 2 2" xfId="133" xr:uid="{00000000-0005-0000-0000-000084000000}"/>
    <cellStyle name="Обычный 6 3 2 3" xfId="134" xr:uid="{00000000-0005-0000-0000-000085000000}"/>
    <cellStyle name="Обычный 6 3 3" xfId="135" xr:uid="{00000000-0005-0000-0000-000086000000}"/>
    <cellStyle name="Обычный 6 3 4" xfId="136" xr:uid="{00000000-0005-0000-0000-000087000000}"/>
    <cellStyle name="Обычный 6 4" xfId="137" xr:uid="{00000000-0005-0000-0000-000088000000}"/>
    <cellStyle name="Обычный 6 4 2" xfId="138" xr:uid="{00000000-0005-0000-0000-000089000000}"/>
    <cellStyle name="Обычный 6 4 2 2" xfId="139" xr:uid="{00000000-0005-0000-0000-00008A000000}"/>
    <cellStyle name="Обычный 6 4 2 3" xfId="140" xr:uid="{00000000-0005-0000-0000-00008B000000}"/>
    <cellStyle name="Обычный 6 4 3" xfId="141" xr:uid="{00000000-0005-0000-0000-00008C000000}"/>
    <cellStyle name="Обычный 6 4 4" xfId="142" xr:uid="{00000000-0005-0000-0000-00008D000000}"/>
    <cellStyle name="Обычный 6 5" xfId="143" xr:uid="{00000000-0005-0000-0000-00008E000000}"/>
    <cellStyle name="Обычный 6 5 2" xfId="144" xr:uid="{00000000-0005-0000-0000-00008F000000}"/>
    <cellStyle name="Обычный 6 5 3" xfId="145" xr:uid="{00000000-0005-0000-0000-000090000000}"/>
    <cellStyle name="Обычный 6 6" xfId="146" xr:uid="{00000000-0005-0000-0000-000091000000}"/>
    <cellStyle name="Обычный 6 7" xfId="147" xr:uid="{00000000-0005-0000-0000-000092000000}"/>
    <cellStyle name="Обычный 6 8" xfId="148" xr:uid="{00000000-0005-0000-0000-000093000000}"/>
    <cellStyle name="Обычный 7" xfId="2" xr:uid="{00000000-0005-0000-0000-000094000000}"/>
    <cellStyle name="Обычный 7 2" xfId="149" xr:uid="{00000000-0005-0000-0000-000095000000}"/>
    <cellStyle name="Обычный 7 2 2" xfId="150" xr:uid="{00000000-0005-0000-0000-000096000000}"/>
    <cellStyle name="Обычный 7 2 2 2" xfId="151" xr:uid="{00000000-0005-0000-0000-000097000000}"/>
    <cellStyle name="Обычный 7 2 2 2 2" xfId="152" xr:uid="{00000000-0005-0000-0000-000098000000}"/>
    <cellStyle name="Обычный 7 2 2 2 3" xfId="153" xr:uid="{00000000-0005-0000-0000-000099000000}"/>
    <cellStyle name="Обычный 7 2 2 3" xfId="154" xr:uid="{00000000-0005-0000-0000-00009A000000}"/>
    <cellStyle name="Обычный 7 2 2 4" xfId="155" xr:uid="{00000000-0005-0000-0000-00009B000000}"/>
    <cellStyle name="Обычный 7 2 3" xfId="156" xr:uid="{00000000-0005-0000-0000-00009C000000}"/>
    <cellStyle name="Обычный 7 2 3 2" xfId="157" xr:uid="{00000000-0005-0000-0000-00009D000000}"/>
    <cellStyle name="Обычный 7 2 3 2 2" xfId="158" xr:uid="{00000000-0005-0000-0000-00009E000000}"/>
    <cellStyle name="Обычный 7 2 3 2 3" xfId="159" xr:uid="{00000000-0005-0000-0000-00009F000000}"/>
    <cellStyle name="Обычный 7 2 3 3" xfId="160" xr:uid="{00000000-0005-0000-0000-0000A0000000}"/>
    <cellStyle name="Обычный 7 2 3 4" xfId="161" xr:uid="{00000000-0005-0000-0000-0000A1000000}"/>
    <cellStyle name="Обычный 7 2 4" xfId="162" xr:uid="{00000000-0005-0000-0000-0000A2000000}"/>
    <cellStyle name="Обычный 7 2 4 2" xfId="163" xr:uid="{00000000-0005-0000-0000-0000A3000000}"/>
    <cellStyle name="Обычный 7 2 4 3" xfId="164" xr:uid="{00000000-0005-0000-0000-0000A4000000}"/>
    <cellStyle name="Обычный 7 2 5" xfId="165" xr:uid="{00000000-0005-0000-0000-0000A5000000}"/>
    <cellStyle name="Обычный 7 2 6" xfId="166" xr:uid="{00000000-0005-0000-0000-0000A6000000}"/>
    <cellStyle name="Обычный 7 2 7" xfId="167" xr:uid="{00000000-0005-0000-0000-0000A7000000}"/>
    <cellStyle name="Обычный 8" xfId="168" xr:uid="{00000000-0005-0000-0000-0000A8000000}"/>
    <cellStyle name="Обычный 9" xfId="169" xr:uid="{00000000-0005-0000-0000-0000A9000000}"/>
    <cellStyle name="Обычный 9 2" xfId="170" xr:uid="{00000000-0005-0000-0000-0000AA000000}"/>
    <cellStyle name="Обычный 9 2 2" xfId="171" xr:uid="{00000000-0005-0000-0000-0000AB000000}"/>
    <cellStyle name="Обычный 9 2 2 2" xfId="172" xr:uid="{00000000-0005-0000-0000-0000AC000000}"/>
    <cellStyle name="Обычный 9 2 2 3" xfId="173" xr:uid="{00000000-0005-0000-0000-0000AD000000}"/>
    <cellStyle name="Обычный 9 2 2 4" xfId="174" xr:uid="{00000000-0005-0000-0000-0000AE000000}"/>
    <cellStyle name="Обычный 9 2 3" xfId="175" xr:uid="{00000000-0005-0000-0000-0000AF000000}"/>
    <cellStyle name="Обычный 9 2 4" xfId="176" xr:uid="{00000000-0005-0000-0000-0000B0000000}"/>
    <cellStyle name="Обычный 9 3" xfId="177" xr:uid="{00000000-0005-0000-0000-0000B1000000}"/>
    <cellStyle name="Обычный 9 3 2" xfId="178" xr:uid="{00000000-0005-0000-0000-0000B2000000}"/>
    <cellStyle name="Обычный 9 3 3" xfId="179" xr:uid="{00000000-0005-0000-0000-0000B3000000}"/>
    <cellStyle name="Обычный 9 3 4" xfId="180" xr:uid="{00000000-0005-0000-0000-0000B4000000}"/>
    <cellStyle name="Обычный 9 4" xfId="181" xr:uid="{00000000-0005-0000-0000-0000B5000000}"/>
    <cellStyle name="Обычный 9 5" xfId="182" xr:uid="{00000000-0005-0000-0000-0000B6000000}"/>
    <cellStyle name="Плохой 2" xfId="183" xr:uid="{00000000-0005-0000-0000-0000B7000000}"/>
    <cellStyle name="Пояснение 2" xfId="184" xr:uid="{00000000-0005-0000-0000-0000B8000000}"/>
    <cellStyle name="Примечание 2" xfId="185" xr:uid="{00000000-0005-0000-0000-0000B9000000}"/>
    <cellStyle name="Процентный 2" xfId="186" xr:uid="{00000000-0005-0000-0000-0000BA000000}"/>
    <cellStyle name="Процентный 3" xfId="187" xr:uid="{00000000-0005-0000-0000-0000BB000000}"/>
    <cellStyle name="Связанная ячейка 2" xfId="188" xr:uid="{00000000-0005-0000-0000-0000BC000000}"/>
    <cellStyle name="Стиль 1" xfId="189" xr:uid="{00000000-0005-0000-0000-0000BD000000}"/>
    <cellStyle name="Текст предупреждения 2" xfId="190" xr:uid="{00000000-0005-0000-0000-0000BE000000}"/>
    <cellStyle name="Финансовый 2" xfId="191" xr:uid="{00000000-0005-0000-0000-0000BF000000}"/>
    <cellStyle name="Финансовый 2 2" xfId="192" xr:uid="{00000000-0005-0000-0000-0000C0000000}"/>
    <cellStyle name="Финансовый 2 2 2" xfId="193" xr:uid="{00000000-0005-0000-0000-0000C1000000}"/>
    <cellStyle name="Финансовый 2 2 2 2" xfId="194" xr:uid="{00000000-0005-0000-0000-0000C2000000}"/>
    <cellStyle name="Финансовый 2 2 2 2 2" xfId="195" xr:uid="{00000000-0005-0000-0000-0000C3000000}"/>
    <cellStyle name="Финансовый 2 2 2 3" xfId="196" xr:uid="{00000000-0005-0000-0000-0000C4000000}"/>
    <cellStyle name="Финансовый 2 2 3" xfId="197" xr:uid="{00000000-0005-0000-0000-0000C5000000}"/>
    <cellStyle name="Финансовый 2 2 4" xfId="198" xr:uid="{00000000-0005-0000-0000-0000C6000000}"/>
    <cellStyle name="Финансовый 2 3" xfId="199" xr:uid="{00000000-0005-0000-0000-0000C7000000}"/>
    <cellStyle name="Финансовый 2 3 2" xfId="200" xr:uid="{00000000-0005-0000-0000-0000C8000000}"/>
    <cellStyle name="Финансовый 2 3 2 2" xfId="201" xr:uid="{00000000-0005-0000-0000-0000C9000000}"/>
    <cellStyle name="Финансовый 2 3 2 3" xfId="202" xr:uid="{00000000-0005-0000-0000-0000CA000000}"/>
    <cellStyle name="Финансовый 2 3 3" xfId="203" xr:uid="{00000000-0005-0000-0000-0000CB000000}"/>
    <cellStyle name="Финансовый 2 3 4" xfId="204" xr:uid="{00000000-0005-0000-0000-0000CC000000}"/>
    <cellStyle name="Финансовый 2 4" xfId="205" xr:uid="{00000000-0005-0000-0000-0000CD000000}"/>
    <cellStyle name="Финансовый 2 4 2" xfId="206" xr:uid="{00000000-0005-0000-0000-0000CE000000}"/>
    <cellStyle name="Финансовый 2 4 3" xfId="207" xr:uid="{00000000-0005-0000-0000-0000CF000000}"/>
    <cellStyle name="Финансовый 2 5" xfId="208" xr:uid="{00000000-0005-0000-0000-0000D0000000}"/>
    <cellStyle name="Финансовый 2 6" xfId="209" xr:uid="{00000000-0005-0000-0000-0000D1000000}"/>
    <cellStyle name="Финансовый 2 7" xfId="210" xr:uid="{00000000-0005-0000-0000-0000D2000000}"/>
    <cellStyle name="Финансовый 3" xfId="211" xr:uid="{00000000-0005-0000-0000-0000D3000000}"/>
    <cellStyle name="Финансовый 3 2" xfId="212" xr:uid="{00000000-0005-0000-0000-0000D4000000}"/>
    <cellStyle name="Финансовый 3 2 2" xfId="213" xr:uid="{00000000-0005-0000-0000-0000D5000000}"/>
    <cellStyle name="Финансовый 3 2 2 2" xfId="214" xr:uid="{00000000-0005-0000-0000-0000D6000000}"/>
    <cellStyle name="Финансовый 3 2 2 3" xfId="215" xr:uid="{00000000-0005-0000-0000-0000D7000000}"/>
    <cellStyle name="Финансовый 3 2 3" xfId="216" xr:uid="{00000000-0005-0000-0000-0000D8000000}"/>
    <cellStyle name="Финансовый 3 2 4" xfId="217" xr:uid="{00000000-0005-0000-0000-0000D9000000}"/>
    <cellStyle name="Финансовый 3 3" xfId="218" xr:uid="{00000000-0005-0000-0000-0000DA000000}"/>
    <cellStyle name="Финансовый 3 3 2" xfId="219" xr:uid="{00000000-0005-0000-0000-0000DB000000}"/>
    <cellStyle name="Финансовый 3 3 2 2" xfId="220" xr:uid="{00000000-0005-0000-0000-0000DC000000}"/>
    <cellStyle name="Финансовый 3 3 2 3" xfId="221" xr:uid="{00000000-0005-0000-0000-0000DD000000}"/>
    <cellStyle name="Финансовый 3 3 3" xfId="222" xr:uid="{00000000-0005-0000-0000-0000DE000000}"/>
    <cellStyle name="Финансовый 3 3 4" xfId="223" xr:uid="{00000000-0005-0000-0000-0000DF000000}"/>
    <cellStyle name="Финансовый 3 4" xfId="224" xr:uid="{00000000-0005-0000-0000-0000E0000000}"/>
    <cellStyle name="Финансовый 3 4 2" xfId="225" xr:uid="{00000000-0005-0000-0000-0000E1000000}"/>
    <cellStyle name="Финансовый 3 4 3" xfId="226" xr:uid="{00000000-0005-0000-0000-0000E2000000}"/>
    <cellStyle name="Финансовый 3 5" xfId="227" xr:uid="{00000000-0005-0000-0000-0000E3000000}"/>
    <cellStyle name="Финансовый 3 6" xfId="228" xr:uid="{00000000-0005-0000-0000-0000E4000000}"/>
    <cellStyle name="Финансовый 3 7" xfId="229" xr:uid="{00000000-0005-0000-0000-0000E5000000}"/>
    <cellStyle name="Хороший 2" xfId="230" xr:uid="{00000000-0005-0000-0000-0000E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BR70"/>
  <sheetViews>
    <sheetView tabSelected="1" view="pageBreakPreview" topLeftCell="Z13" zoomScale="75" zoomScaleNormal="70" zoomScaleSheetLayoutView="75" workbookViewId="0">
      <selection activeCell="AH62" sqref="AH62"/>
    </sheetView>
  </sheetViews>
  <sheetFormatPr defaultColWidth="9" defaultRowHeight="15.6" outlineLevelCol="1" x14ac:dyDescent="0.3"/>
  <cols>
    <col min="1" max="1" width="10.8984375" style="1" customWidth="1"/>
    <col min="2" max="2" width="47.19921875" style="1" customWidth="1"/>
    <col min="3" max="3" width="12.19921875" style="1" customWidth="1"/>
    <col min="4" max="4" width="9.69921875" style="1" customWidth="1"/>
    <col min="5" max="5" width="9.3984375" style="1" customWidth="1"/>
    <col min="6" max="6" width="13" style="1" customWidth="1"/>
    <col min="7" max="7" width="14.3984375" style="1" customWidth="1" outlineLevel="1"/>
    <col min="8" max="8" width="16" style="1" customWidth="1"/>
    <col min="9" max="9" width="19" style="1" customWidth="1" outlineLevel="1"/>
    <col min="10" max="10" width="19" style="1" customWidth="1" outlineLevel="1" collapsed="1"/>
    <col min="11" max="11" width="16.8984375" style="1" customWidth="1"/>
    <col min="12" max="12" width="7.5" style="1" customWidth="1"/>
    <col min="13" max="13" width="9.5" style="1" customWidth="1"/>
    <col min="14" max="14" width="8.69921875" style="1" customWidth="1"/>
    <col min="15" max="15" width="9.19921875" style="1" customWidth="1"/>
    <col min="16" max="16" width="8.59765625" style="1" customWidth="1" outlineLevel="1"/>
    <col min="17" max="20" width="9.19921875" style="1" customWidth="1" outlineLevel="1"/>
    <col min="21" max="21" width="12.5" style="1" hidden="1" customWidth="1" outlineLevel="1"/>
    <col min="22" max="22" width="12.8984375" style="1" hidden="1" customWidth="1" outlineLevel="1"/>
    <col min="23" max="23" width="11.3984375" style="1" customWidth="1" outlineLevel="1"/>
    <col min="24" max="24" width="17.59765625" style="1" customWidth="1" outlineLevel="1"/>
    <col min="25" max="25" width="13.8984375" style="1" customWidth="1" outlineLevel="1"/>
    <col min="26" max="26" width="15.3984375" style="1" customWidth="1" outlineLevel="1"/>
    <col min="27" max="27" width="14.09765625" style="1" hidden="1" customWidth="1" outlineLevel="1"/>
    <col min="28" max="28" width="15.8984375" style="1" hidden="1" customWidth="1" outlineLevel="1"/>
    <col min="29" max="29" width="16.59765625" style="1" customWidth="1"/>
    <col min="30" max="30" width="16.59765625" style="1" customWidth="1" outlineLevel="1"/>
    <col min="31" max="31" width="16.59765625" style="1" customWidth="1"/>
    <col min="32" max="32" width="16.59765625" style="1" customWidth="1" outlineLevel="1"/>
    <col min="33" max="33" width="16.59765625" style="1" customWidth="1"/>
    <col min="34" max="34" width="16.59765625" style="1" customWidth="1" outlineLevel="1"/>
    <col min="35" max="35" width="16.59765625" style="2" customWidth="1"/>
    <col min="36" max="36" width="16.59765625" style="1" customWidth="1" outlineLevel="1"/>
    <col min="37" max="37" width="21.09765625" style="1" customWidth="1" outlineLevel="1" collapsed="1"/>
    <col min="38" max="38" width="20.09765625" style="1" customWidth="1"/>
    <col min="39" max="39" width="9.8984375" style="1" customWidth="1"/>
    <col min="40" max="40" width="7.09765625" style="1" customWidth="1"/>
    <col min="41" max="41" width="9.3984375" style="1" customWidth="1"/>
    <col min="42" max="42" width="10.19921875" style="1" customWidth="1"/>
    <col min="43" max="43" width="5.59765625" style="1" customWidth="1"/>
    <col min="44" max="44" width="12" style="1" customWidth="1"/>
    <col min="45" max="45" width="10" style="1" customWidth="1"/>
    <col min="46" max="46" width="7.8984375" style="1" customWidth="1"/>
    <col min="47" max="47" width="6.69921875" style="1" customWidth="1"/>
    <col min="48" max="48" width="9" style="1" customWidth="1"/>
    <col min="49" max="49" width="6.09765625" style="1" customWidth="1"/>
    <col min="50" max="50" width="6.69921875" style="1" customWidth="1"/>
    <col min="51" max="51" width="9.3984375" style="1" customWidth="1"/>
    <col min="52" max="52" width="7.3984375" style="1" customWidth="1"/>
    <col min="53" max="59" width="7.19921875" style="1" customWidth="1"/>
    <col min="60" max="60" width="8.59765625" style="1" customWidth="1"/>
    <col min="61" max="61" width="6.09765625" style="1" customWidth="1"/>
    <col min="62" max="62" width="6.8984375" style="1" customWidth="1"/>
    <col min="63" max="63" width="9.59765625" style="1" customWidth="1"/>
    <col min="64" max="64" width="6.69921875" style="1" customWidth="1"/>
    <col min="65" max="65" width="7.69921875" style="1" customWidth="1"/>
    <col min="66" max="16384" width="9" style="1"/>
  </cols>
  <sheetData>
    <row r="1" spans="1:70" ht="18" x14ac:dyDescent="0.3">
      <c r="AK1" s="3"/>
    </row>
    <row r="2" spans="1:70" ht="18" x14ac:dyDescent="0.35">
      <c r="AK2" s="4"/>
    </row>
    <row r="3" spans="1:70" ht="18" x14ac:dyDescent="0.35">
      <c r="AK3" s="4"/>
    </row>
    <row r="4" spans="1:70" ht="17.399999999999999" x14ac:dyDescent="0.3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</row>
    <row r="5" spans="1:70" ht="17.399999999999999" x14ac:dyDescent="0.3"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</row>
    <row r="6" spans="1:70" ht="18" x14ac:dyDescent="0.3">
      <c r="A6" s="78" t="s">
        <v>76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</row>
    <row r="7" spans="1:70" x14ac:dyDescent="0.3">
      <c r="A7" s="79" t="s">
        <v>1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</row>
    <row r="8" spans="1:70" ht="18" x14ac:dyDescent="0.35">
      <c r="K8" s="42"/>
      <c r="AJ8" s="4"/>
    </row>
    <row r="9" spans="1:70" ht="18" x14ac:dyDescent="0.35">
      <c r="A9" s="80" t="s">
        <v>142</v>
      </c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</row>
    <row r="10" spans="1:70" ht="17.399999999999999" x14ac:dyDescent="0.3">
      <c r="A10" s="9"/>
      <c r="B10" s="9"/>
      <c r="C10" s="9"/>
      <c r="D10" s="9"/>
      <c r="E10" s="9"/>
      <c r="F10" s="9"/>
      <c r="G10" s="9"/>
      <c r="H10" s="9"/>
      <c r="I10" s="9"/>
      <c r="J10" s="9"/>
      <c r="K10" s="43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44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</row>
    <row r="11" spans="1:70" ht="18" x14ac:dyDescent="0.35">
      <c r="A11" s="80" t="s">
        <v>141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</row>
    <row r="12" spans="1:70" x14ac:dyDescent="0.3">
      <c r="A12" s="76" t="s">
        <v>2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</row>
    <row r="13" spans="1:70" ht="15.75" customHeight="1" x14ac:dyDescent="0.3">
      <c r="A13" s="73"/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3"/>
      <c r="AJ13" s="73"/>
      <c r="AK13" s="10"/>
    </row>
    <row r="14" spans="1:70" ht="53.25" customHeight="1" x14ac:dyDescent="0.3">
      <c r="A14" s="65" t="s">
        <v>3</v>
      </c>
      <c r="B14" s="65" t="s">
        <v>4</v>
      </c>
      <c r="C14" s="65" t="s">
        <v>5</v>
      </c>
      <c r="D14" s="74" t="s">
        <v>6</v>
      </c>
      <c r="E14" s="74" t="s">
        <v>7</v>
      </c>
      <c r="F14" s="65" t="s">
        <v>8</v>
      </c>
      <c r="G14" s="65"/>
      <c r="H14" s="65" t="s">
        <v>9</v>
      </c>
      <c r="I14" s="65"/>
      <c r="J14" s="75" t="s">
        <v>132</v>
      </c>
      <c r="K14" s="63" t="s">
        <v>10</v>
      </c>
      <c r="L14" s="61"/>
      <c r="M14" s="61"/>
      <c r="N14" s="61"/>
      <c r="O14" s="61"/>
      <c r="P14" s="61"/>
      <c r="Q14" s="61"/>
      <c r="R14" s="61"/>
      <c r="S14" s="61"/>
      <c r="T14" s="62"/>
      <c r="U14" s="63" t="s">
        <v>11</v>
      </c>
      <c r="V14" s="61"/>
      <c r="W14" s="61"/>
      <c r="X14" s="61"/>
      <c r="Y14" s="61"/>
      <c r="Z14" s="62"/>
      <c r="AA14" s="69" t="s">
        <v>134</v>
      </c>
      <c r="AB14" s="70"/>
      <c r="AC14" s="63" t="s">
        <v>12</v>
      </c>
      <c r="AD14" s="61"/>
      <c r="AE14" s="61"/>
      <c r="AF14" s="61"/>
      <c r="AG14" s="61"/>
      <c r="AH14" s="61"/>
      <c r="AI14" s="61"/>
      <c r="AJ14" s="61"/>
      <c r="AK14" s="57" t="s">
        <v>13</v>
      </c>
    </row>
    <row r="15" spans="1:70" ht="132.75" customHeight="1" x14ac:dyDescent="0.3">
      <c r="A15" s="65"/>
      <c r="B15" s="65"/>
      <c r="C15" s="65"/>
      <c r="D15" s="74"/>
      <c r="E15" s="74"/>
      <c r="F15" s="65"/>
      <c r="G15" s="65"/>
      <c r="H15" s="65"/>
      <c r="I15" s="65"/>
      <c r="J15" s="58"/>
      <c r="K15" s="60" t="s">
        <v>14</v>
      </c>
      <c r="L15" s="61"/>
      <c r="M15" s="61"/>
      <c r="N15" s="61"/>
      <c r="O15" s="62"/>
      <c r="P15" s="63" t="s">
        <v>15</v>
      </c>
      <c r="Q15" s="61"/>
      <c r="R15" s="61"/>
      <c r="S15" s="61"/>
      <c r="T15" s="62"/>
      <c r="U15" s="64" t="s">
        <v>133</v>
      </c>
      <c r="V15" s="65"/>
      <c r="W15" s="60" t="s">
        <v>154</v>
      </c>
      <c r="X15" s="62"/>
      <c r="Y15" s="64" t="s">
        <v>153</v>
      </c>
      <c r="Z15" s="65"/>
      <c r="AA15" s="71"/>
      <c r="AB15" s="72"/>
      <c r="AC15" s="66" t="s">
        <v>16</v>
      </c>
      <c r="AD15" s="67"/>
      <c r="AE15" s="66" t="s">
        <v>77</v>
      </c>
      <c r="AF15" s="67"/>
      <c r="AG15" s="66" t="s">
        <v>78</v>
      </c>
      <c r="AH15" s="67"/>
      <c r="AI15" s="68" t="s">
        <v>17</v>
      </c>
      <c r="AJ15" s="68" t="s">
        <v>18</v>
      </c>
      <c r="AK15" s="58"/>
    </row>
    <row r="16" spans="1:70" ht="133.5" customHeight="1" x14ac:dyDescent="0.3">
      <c r="A16" s="65"/>
      <c r="B16" s="65"/>
      <c r="C16" s="65"/>
      <c r="D16" s="74"/>
      <c r="E16" s="74"/>
      <c r="F16" s="47" t="s">
        <v>14</v>
      </c>
      <c r="G16" s="11" t="s">
        <v>19</v>
      </c>
      <c r="H16" s="11" t="s">
        <v>20</v>
      </c>
      <c r="I16" s="11" t="s">
        <v>19</v>
      </c>
      <c r="J16" s="59"/>
      <c r="K16" s="12" t="s">
        <v>21</v>
      </c>
      <c r="L16" s="12" t="s">
        <v>22</v>
      </c>
      <c r="M16" s="12" t="s">
        <v>23</v>
      </c>
      <c r="N16" s="13" t="s">
        <v>24</v>
      </c>
      <c r="O16" s="13" t="s">
        <v>25</v>
      </c>
      <c r="P16" s="12" t="s">
        <v>21</v>
      </c>
      <c r="Q16" s="12" t="s">
        <v>22</v>
      </c>
      <c r="R16" s="12" t="s">
        <v>23</v>
      </c>
      <c r="S16" s="13" t="s">
        <v>24</v>
      </c>
      <c r="T16" s="13" t="s">
        <v>25</v>
      </c>
      <c r="U16" s="12" t="s">
        <v>26</v>
      </c>
      <c r="V16" s="12" t="s">
        <v>27</v>
      </c>
      <c r="W16" s="12" t="s">
        <v>26</v>
      </c>
      <c r="X16" s="12" t="s">
        <v>27</v>
      </c>
      <c r="Y16" s="12" t="s">
        <v>26</v>
      </c>
      <c r="Z16" s="12" t="s">
        <v>27</v>
      </c>
      <c r="AA16" s="14" t="s">
        <v>28</v>
      </c>
      <c r="AB16" s="14" t="s">
        <v>29</v>
      </c>
      <c r="AC16" s="14" t="s">
        <v>14</v>
      </c>
      <c r="AD16" s="54" t="s">
        <v>172</v>
      </c>
      <c r="AE16" s="14" t="s">
        <v>14</v>
      </c>
      <c r="AF16" s="14" t="s">
        <v>29</v>
      </c>
      <c r="AG16" s="14" t="s">
        <v>14</v>
      </c>
      <c r="AH16" s="14" t="s">
        <v>30</v>
      </c>
      <c r="AI16" s="68"/>
      <c r="AJ16" s="68"/>
      <c r="AK16" s="59"/>
    </row>
    <row r="17" spans="1:44" ht="19.5" customHeight="1" x14ac:dyDescent="0.3">
      <c r="A17" s="14">
        <v>1</v>
      </c>
      <c r="B17" s="14">
        <v>2</v>
      </c>
      <c r="C17" s="14">
        <v>3</v>
      </c>
      <c r="D17" s="14">
        <v>4</v>
      </c>
      <c r="E17" s="14">
        <v>5</v>
      </c>
      <c r="F17" s="14">
        <v>6</v>
      </c>
      <c r="G17" s="14">
        <v>7</v>
      </c>
      <c r="H17" s="14">
        <v>8</v>
      </c>
      <c r="I17" s="14">
        <v>9</v>
      </c>
      <c r="J17" s="14">
        <v>10</v>
      </c>
      <c r="K17" s="14">
        <v>11</v>
      </c>
      <c r="L17" s="14">
        <v>12</v>
      </c>
      <c r="M17" s="14">
        <v>13</v>
      </c>
      <c r="N17" s="14">
        <v>14</v>
      </c>
      <c r="O17" s="14">
        <v>15</v>
      </c>
      <c r="P17" s="14">
        <v>16</v>
      </c>
      <c r="Q17" s="14">
        <v>17</v>
      </c>
      <c r="R17" s="14">
        <v>18</v>
      </c>
      <c r="S17" s="14">
        <v>19</v>
      </c>
      <c r="T17" s="14">
        <v>20</v>
      </c>
      <c r="U17" s="14">
        <v>21</v>
      </c>
      <c r="V17" s="14">
        <v>22</v>
      </c>
      <c r="W17" s="14">
        <v>23</v>
      </c>
      <c r="X17" s="14">
        <v>24</v>
      </c>
      <c r="Y17" s="14">
        <v>25</v>
      </c>
      <c r="Z17" s="14">
        <v>26</v>
      </c>
      <c r="AA17" s="14">
        <v>27</v>
      </c>
      <c r="AB17" s="14">
        <v>28</v>
      </c>
      <c r="AC17" s="15" t="s">
        <v>31</v>
      </c>
      <c r="AD17" s="15" t="s">
        <v>32</v>
      </c>
      <c r="AE17" s="15" t="s">
        <v>33</v>
      </c>
      <c r="AF17" s="15" t="s">
        <v>34</v>
      </c>
      <c r="AG17" s="15" t="s">
        <v>35</v>
      </c>
      <c r="AH17" s="15" t="s">
        <v>36</v>
      </c>
      <c r="AI17" s="16">
        <v>30</v>
      </c>
      <c r="AJ17" s="14">
        <v>31</v>
      </c>
      <c r="AK17" s="14">
        <v>32</v>
      </c>
    </row>
    <row r="18" spans="1:44" x14ac:dyDescent="0.3">
      <c r="A18" s="17" t="s">
        <v>37</v>
      </c>
      <c r="B18" s="18" t="s">
        <v>38</v>
      </c>
      <c r="C18" s="19" t="s">
        <v>79</v>
      </c>
      <c r="D18" s="29" t="s">
        <v>129</v>
      </c>
      <c r="E18" s="29" t="s">
        <v>129</v>
      </c>
      <c r="F18" s="29" t="s">
        <v>129</v>
      </c>
      <c r="G18" s="29" t="s">
        <v>129</v>
      </c>
      <c r="H18" s="29" t="s">
        <v>129</v>
      </c>
      <c r="I18" s="29" t="s">
        <v>129</v>
      </c>
      <c r="J18" s="29" t="s">
        <v>129</v>
      </c>
      <c r="K18" s="32">
        <f>L18+M18+N18+O18</f>
        <v>126.632104282</v>
      </c>
      <c r="L18" s="32">
        <f>L19+L20+L21+L22+L23</f>
        <v>0</v>
      </c>
      <c r="M18" s="32">
        <f t="shared" ref="M18:O18" si="0">M19+M20+M21+M22+M23</f>
        <v>22.784013782000002</v>
      </c>
      <c r="N18" s="32">
        <f t="shared" si="0"/>
        <v>1.0825817</v>
      </c>
      <c r="O18" s="32">
        <f t="shared" si="0"/>
        <v>102.76550880000001</v>
      </c>
      <c r="P18" s="32">
        <f>Q18+R18+S18+T18</f>
        <v>480.64689662000001</v>
      </c>
      <c r="Q18" s="32">
        <f>Q19+Q20+Q21+Q22+Q23</f>
        <v>0</v>
      </c>
      <c r="R18" s="32">
        <f t="shared" ref="R18:T18" si="1">R19+R20+R21+R22+R23</f>
        <v>22.790613390000001</v>
      </c>
      <c r="S18" s="32">
        <f t="shared" si="1"/>
        <v>9.8881634399999996</v>
      </c>
      <c r="T18" s="32">
        <f t="shared" si="1"/>
        <v>447.96811979</v>
      </c>
      <c r="U18" s="36" t="s">
        <v>129</v>
      </c>
      <c r="V18" s="36" t="s">
        <v>129</v>
      </c>
      <c r="W18" s="36" t="s">
        <v>129</v>
      </c>
      <c r="X18" s="37">
        <f>K18</f>
        <v>126.632104282</v>
      </c>
      <c r="Y18" s="36" t="s">
        <v>129</v>
      </c>
      <c r="Z18" s="32">
        <f>P18</f>
        <v>480.64689662000001</v>
      </c>
      <c r="AA18" s="36" t="s">
        <v>129</v>
      </c>
      <c r="AB18" s="36" t="s">
        <v>129</v>
      </c>
      <c r="AC18" s="32">
        <f t="shared" ref="AC18" si="2">AC19+AC20+AC21+AC22+AC23</f>
        <v>43.885811970000006</v>
      </c>
      <c r="AD18" s="32">
        <f t="shared" ref="AD18:AH18" si="3">AD19+AD20+AD21+AD22+AD23</f>
        <v>44.566571239999995</v>
      </c>
      <c r="AE18" s="32">
        <f t="shared" ref="AE18" si="4">AE19+AE20+AE21+AE22+AE23</f>
        <v>67.211145832</v>
      </c>
      <c r="AF18" s="32">
        <f t="shared" si="3"/>
        <v>67.327863469999997</v>
      </c>
      <c r="AG18" s="32">
        <f t="shared" ref="AG18" si="5">AG19+AG20+AG21+AG22+AG23</f>
        <v>15.53514648</v>
      </c>
      <c r="AH18" s="32">
        <f t="shared" si="3"/>
        <v>368.75246190999997</v>
      </c>
      <c r="AI18" s="32">
        <f>AG18+AE18+AC18</f>
        <v>126.632104282</v>
      </c>
      <c r="AJ18" s="32">
        <f>AH18+AF18+AD18</f>
        <v>480.64689661999995</v>
      </c>
      <c r="AK18" s="56" t="s">
        <v>129</v>
      </c>
      <c r="AM18" s="34">
        <f>AI18-K18</f>
        <v>0</v>
      </c>
      <c r="AO18" s="51">
        <f>AJ18-Z18</f>
        <v>0</v>
      </c>
      <c r="AP18" s="52">
        <v>480.64689662000001</v>
      </c>
      <c r="AR18" s="53">
        <f>AP18-AJ18</f>
        <v>0</v>
      </c>
    </row>
    <row r="19" spans="1:44" x14ac:dyDescent="0.3">
      <c r="A19" s="20" t="s">
        <v>39</v>
      </c>
      <c r="B19" s="21" t="s">
        <v>40</v>
      </c>
      <c r="C19" s="26" t="s">
        <v>79</v>
      </c>
      <c r="D19" s="25" t="s">
        <v>129</v>
      </c>
      <c r="E19" s="25" t="s">
        <v>129</v>
      </c>
      <c r="F19" s="25" t="s">
        <v>129</v>
      </c>
      <c r="G19" s="25" t="s">
        <v>129</v>
      </c>
      <c r="H19" s="25" t="s">
        <v>129</v>
      </c>
      <c r="I19" s="25" t="s">
        <v>129</v>
      </c>
      <c r="J19" s="25" t="s">
        <v>129</v>
      </c>
      <c r="K19" s="32">
        <f t="shared" ref="K19:K44" si="6">L19+M19+N19+O19</f>
        <v>22.784013782000002</v>
      </c>
      <c r="L19" s="33">
        <f>L25</f>
        <v>0</v>
      </c>
      <c r="M19" s="33">
        <f t="shared" ref="M19:O19" si="7">M25</f>
        <v>22.784013782000002</v>
      </c>
      <c r="N19" s="33">
        <f t="shared" si="7"/>
        <v>0</v>
      </c>
      <c r="O19" s="33">
        <f t="shared" si="7"/>
        <v>0</v>
      </c>
      <c r="P19" s="32">
        <f t="shared" ref="P19:P61" si="8">Q19+R19+S19+T19</f>
        <v>22.790613390000001</v>
      </c>
      <c r="Q19" s="33">
        <f>Q25</f>
        <v>0</v>
      </c>
      <c r="R19" s="33">
        <f t="shared" ref="R19:T19" si="9">R25</f>
        <v>22.790613390000001</v>
      </c>
      <c r="S19" s="33">
        <f t="shared" si="9"/>
        <v>0</v>
      </c>
      <c r="T19" s="33">
        <f t="shared" si="9"/>
        <v>0</v>
      </c>
      <c r="U19" s="36" t="s">
        <v>129</v>
      </c>
      <c r="V19" s="36" t="s">
        <v>129</v>
      </c>
      <c r="W19" s="36" t="s">
        <v>129</v>
      </c>
      <c r="X19" s="37">
        <f t="shared" ref="X19:X61" si="10">K19</f>
        <v>22.784013782000002</v>
      </c>
      <c r="Y19" s="36" t="s">
        <v>129</v>
      </c>
      <c r="Z19" s="32">
        <f t="shared" ref="Z19:Z61" si="11">P19</f>
        <v>22.790613390000001</v>
      </c>
      <c r="AA19" s="36" t="s">
        <v>129</v>
      </c>
      <c r="AB19" s="36" t="s">
        <v>129</v>
      </c>
      <c r="AC19" s="33">
        <f t="shared" ref="AC19" si="12">AC25</f>
        <v>9.8181691800000017</v>
      </c>
      <c r="AD19" s="33">
        <f t="shared" ref="AD19:AH19" si="13">AD25</f>
        <v>10.027707700000001</v>
      </c>
      <c r="AE19" s="33">
        <f t="shared" ref="AE19" si="14">AE25</f>
        <v>6.5339537520000004</v>
      </c>
      <c r="AF19" s="33">
        <f t="shared" si="13"/>
        <v>9.5580209699999994</v>
      </c>
      <c r="AG19" s="33">
        <f t="shared" ref="AG19" si="15">AG25</f>
        <v>6.4318908500000003</v>
      </c>
      <c r="AH19" s="33">
        <f t="shared" si="13"/>
        <v>3.2048847199999999</v>
      </c>
      <c r="AI19" s="33">
        <f t="shared" ref="AI19:AI61" si="16">AG19+AE19+AC19</f>
        <v>22.784013782000002</v>
      </c>
      <c r="AJ19" s="32">
        <f t="shared" ref="AJ19:AJ61" si="17">AH19+AF19+AD19</f>
        <v>22.790613390000001</v>
      </c>
      <c r="AK19" s="48" t="s">
        <v>129</v>
      </c>
      <c r="AL19" s="39"/>
      <c r="AM19" s="34">
        <f t="shared" ref="AM19:AM61" si="18">AI19-K19</f>
        <v>0</v>
      </c>
      <c r="AO19" s="51">
        <f t="shared" ref="AO19:AO61" si="19">AJ19-Z19</f>
        <v>0</v>
      </c>
    </row>
    <row r="20" spans="1:44" ht="31.2" x14ac:dyDescent="0.3">
      <c r="A20" s="20" t="s">
        <v>41</v>
      </c>
      <c r="B20" s="21" t="s">
        <v>42</v>
      </c>
      <c r="C20" s="26" t="s">
        <v>79</v>
      </c>
      <c r="D20" s="25" t="s">
        <v>129</v>
      </c>
      <c r="E20" s="25" t="s">
        <v>129</v>
      </c>
      <c r="F20" s="25" t="s">
        <v>129</v>
      </c>
      <c r="G20" s="25" t="s">
        <v>129</v>
      </c>
      <c r="H20" s="25" t="s">
        <v>129</v>
      </c>
      <c r="I20" s="25" t="s">
        <v>129</v>
      </c>
      <c r="J20" s="25" t="s">
        <v>129</v>
      </c>
      <c r="K20" s="32">
        <f t="shared" si="6"/>
        <v>0</v>
      </c>
      <c r="L20" s="33">
        <f>L44</f>
        <v>0</v>
      </c>
      <c r="M20" s="33">
        <f t="shared" ref="M20:O20" si="20">M44</f>
        <v>0</v>
      </c>
      <c r="N20" s="33">
        <f t="shared" si="20"/>
        <v>0</v>
      </c>
      <c r="O20" s="33">
        <f t="shared" si="20"/>
        <v>0</v>
      </c>
      <c r="P20" s="32">
        <f t="shared" si="8"/>
        <v>0</v>
      </c>
      <c r="Q20" s="33">
        <f>Q44</f>
        <v>0</v>
      </c>
      <c r="R20" s="33">
        <f t="shared" ref="R20:T20" si="21">R44</f>
        <v>0</v>
      </c>
      <c r="S20" s="33">
        <f t="shared" si="21"/>
        <v>0</v>
      </c>
      <c r="T20" s="33">
        <f t="shared" si="21"/>
        <v>0</v>
      </c>
      <c r="U20" s="36" t="s">
        <v>129</v>
      </c>
      <c r="V20" s="36" t="s">
        <v>129</v>
      </c>
      <c r="W20" s="36" t="s">
        <v>129</v>
      </c>
      <c r="X20" s="37">
        <f t="shared" si="10"/>
        <v>0</v>
      </c>
      <c r="Y20" s="36" t="s">
        <v>129</v>
      </c>
      <c r="Z20" s="32">
        <f t="shared" si="11"/>
        <v>0</v>
      </c>
      <c r="AA20" s="36" t="s">
        <v>129</v>
      </c>
      <c r="AB20" s="36" t="s">
        <v>129</v>
      </c>
      <c r="AC20" s="33">
        <f t="shared" ref="AC20" si="22">AC44</f>
        <v>0</v>
      </c>
      <c r="AD20" s="33">
        <f t="shared" ref="AD20:AH21" si="23">AD44</f>
        <v>0</v>
      </c>
      <c r="AE20" s="33">
        <f t="shared" ref="AE20" si="24">AE44</f>
        <v>0</v>
      </c>
      <c r="AF20" s="33">
        <f t="shared" si="23"/>
        <v>0</v>
      </c>
      <c r="AG20" s="33">
        <f t="shared" ref="AG20" si="25">AG44</f>
        <v>0</v>
      </c>
      <c r="AH20" s="33">
        <f t="shared" si="23"/>
        <v>0</v>
      </c>
      <c r="AI20" s="33">
        <f t="shared" si="16"/>
        <v>0</v>
      </c>
      <c r="AJ20" s="32">
        <f t="shared" si="17"/>
        <v>0</v>
      </c>
      <c r="AK20" s="48" t="s">
        <v>129</v>
      </c>
      <c r="AM20" s="34">
        <f t="shared" si="18"/>
        <v>0</v>
      </c>
      <c r="AO20" s="51">
        <f t="shared" si="19"/>
        <v>0</v>
      </c>
    </row>
    <row r="21" spans="1:44" x14ac:dyDescent="0.3">
      <c r="A21" s="20" t="s">
        <v>43</v>
      </c>
      <c r="B21" s="21" t="s">
        <v>44</v>
      </c>
      <c r="C21" s="26" t="s">
        <v>79</v>
      </c>
      <c r="D21" s="25" t="s">
        <v>129</v>
      </c>
      <c r="E21" s="25" t="s">
        <v>129</v>
      </c>
      <c r="F21" s="25" t="s">
        <v>129</v>
      </c>
      <c r="G21" s="25" t="s">
        <v>129</v>
      </c>
      <c r="H21" s="25" t="s">
        <v>129</v>
      </c>
      <c r="I21" s="25" t="s">
        <v>129</v>
      </c>
      <c r="J21" s="25" t="s">
        <v>129</v>
      </c>
      <c r="K21" s="32">
        <f t="shared" si="6"/>
        <v>19.982971060000001</v>
      </c>
      <c r="L21" s="33">
        <f>L45</f>
        <v>0</v>
      </c>
      <c r="M21" s="33">
        <f t="shared" ref="M21:O21" si="26">M45</f>
        <v>0</v>
      </c>
      <c r="N21" s="33">
        <f t="shared" si="26"/>
        <v>1.0825817</v>
      </c>
      <c r="O21" s="33">
        <f t="shared" si="26"/>
        <v>18.900389360000002</v>
      </c>
      <c r="P21" s="32">
        <f t="shared" si="8"/>
        <v>20.07203646</v>
      </c>
      <c r="Q21" s="33">
        <f>Q45</f>
        <v>0</v>
      </c>
      <c r="R21" s="33">
        <f t="shared" ref="R21:T21" si="27">R45</f>
        <v>0</v>
      </c>
      <c r="S21" s="33">
        <f t="shared" si="27"/>
        <v>9.8881634399999996</v>
      </c>
      <c r="T21" s="33">
        <f t="shared" si="27"/>
        <v>10.18387302</v>
      </c>
      <c r="U21" s="36" t="s">
        <v>129</v>
      </c>
      <c r="V21" s="36" t="s">
        <v>129</v>
      </c>
      <c r="W21" s="36" t="s">
        <v>129</v>
      </c>
      <c r="X21" s="37">
        <f t="shared" si="10"/>
        <v>19.982971060000001</v>
      </c>
      <c r="Y21" s="36" t="s">
        <v>129</v>
      </c>
      <c r="Z21" s="32">
        <f t="shared" si="11"/>
        <v>20.07203646</v>
      </c>
      <c r="AA21" s="36" t="s">
        <v>129</v>
      </c>
      <c r="AB21" s="36" t="s">
        <v>129</v>
      </c>
      <c r="AC21" s="33">
        <f t="shared" ref="AC21" si="28">AC45</f>
        <v>2.2346483500000001</v>
      </c>
      <c r="AD21" s="33">
        <f t="shared" si="23"/>
        <v>2.2346483199999998</v>
      </c>
      <c r="AE21" s="33">
        <f t="shared" ref="AE21" si="29">AE45</f>
        <v>8.6450670800000005</v>
      </c>
      <c r="AF21" s="33">
        <f t="shared" si="23"/>
        <v>5.7361041700000008</v>
      </c>
      <c r="AG21" s="33">
        <f t="shared" ref="AG21" si="30">AG45</f>
        <v>9.1032556299999996</v>
      </c>
      <c r="AH21" s="33">
        <f t="shared" si="23"/>
        <v>12.101283969999999</v>
      </c>
      <c r="AI21" s="33">
        <f t="shared" si="16"/>
        <v>19.982971060000001</v>
      </c>
      <c r="AJ21" s="32">
        <f t="shared" si="17"/>
        <v>20.07203646</v>
      </c>
      <c r="AK21" s="48" t="s">
        <v>129</v>
      </c>
      <c r="AM21" s="34">
        <f t="shared" si="18"/>
        <v>0</v>
      </c>
      <c r="AO21" s="51">
        <f t="shared" si="19"/>
        <v>0</v>
      </c>
    </row>
    <row r="22" spans="1:44" ht="31.2" x14ac:dyDescent="0.3">
      <c r="A22" s="20" t="s">
        <v>45</v>
      </c>
      <c r="B22" s="21" t="s">
        <v>46</v>
      </c>
      <c r="C22" s="26" t="s">
        <v>79</v>
      </c>
      <c r="D22" s="25" t="s">
        <v>129</v>
      </c>
      <c r="E22" s="25" t="s">
        <v>129</v>
      </c>
      <c r="F22" s="25" t="s">
        <v>129</v>
      </c>
      <c r="G22" s="25" t="s">
        <v>129</v>
      </c>
      <c r="H22" s="25" t="s">
        <v>129</v>
      </c>
      <c r="I22" s="25" t="s">
        <v>129</v>
      </c>
      <c r="J22" s="25" t="s">
        <v>129</v>
      </c>
      <c r="K22" s="32">
        <f t="shared" si="6"/>
        <v>0</v>
      </c>
      <c r="L22" s="33">
        <f>L59</f>
        <v>0</v>
      </c>
      <c r="M22" s="33">
        <f t="shared" ref="M22:O22" si="31">M59</f>
        <v>0</v>
      </c>
      <c r="N22" s="33">
        <f t="shared" si="31"/>
        <v>0</v>
      </c>
      <c r="O22" s="33">
        <f t="shared" si="31"/>
        <v>0</v>
      </c>
      <c r="P22" s="32">
        <f t="shared" si="8"/>
        <v>0</v>
      </c>
      <c r="Q22" s="33">
        <f>Q59</f>
        <v>0</v>
      </c>
      <c r="R22" s="33">
        <f t="shared" ref="R22:T22" si="32">R59</f>
        <v>0</v>
      </c>
      <c r="S22" s="33">
        <f t="shared" si="32"/>
        <v>0</v>
      </c>
      <c r="T22" s="33">
        <f t="shared" si="32"/>
        <v>0</v>
      </c>
      <c r="U22" s="36" t="s">
        <v>129</v>
      </c>
      <c r="V22" s="36" t="s">
        <v>129</v>
      </c>
      <c r="W22" s="36" t="s">
        <v>129</v>
      </c>
      <c r="X22" s="37">
        <f t="shared" si="10"/>
        <v>0</v>
      </c>
      <c r="Y22" s="36" t="s">
        <v>129</v>
      </c>
      <c r="Z22" s="32">
        <f t="shared" si="11"/>
        <v>0</v>
      </c>
      <c r="AA22" s="36" t="s">
        <v>129</v>
      </c>
      <c r="AB22" s="36" t="s">
        <v>129</v>
      </c>
      <c r="AC22" s="33">
        <f t="shared" ref="AC22" si="33">AC59</f>
        <v>0</v>
      </c>
      <c r="AD22" s="33">
        <f t="shared" ref="AD22:AH23" si="34">AD59</f>
        <v>0</v>
      </c>
      <c r="AE22" s="33">
        <f t="shared" ref="AE22" si="35">AE59</f>
        <v>0</v>
      </c>
      <c r="AF22" s="33">
        <f t="shared" si="34"/>
        <v>0</v>
      </c>
      <c r="AG22" s="33">
        <f t="shared" ref="AG22" si="36">AG59</f>
        <v>0</v>
      </c>
      <c r="AH22" s="33">
        <f t="shared" si="34"/>
        <v>0</v>
      </c>
      <c r="AI22" s="33">
        <f t="shared" si="16"/>
        <v>0</v>
      </c>
      <c r="AJ22" s="32">
        <f t="shared" si="17"/>
        <v>0</v>
      </c>
      <c r="AK22" s="48" t="s">
        <v>129</v>
      </c>
      <c r="AM22" s="34">
        <f t="shared" si="18"/>
        <v>0</v>
      </c>
      <c r="AO22" s="51">
        <f t="shared" si="19"/>
        <v>0</v>
      </c>
    </row>
    <row r="23" spans="1:44" x14ac:dyDescent="0.3">
      <c r="A23" s="20" t="s">
        <v>47</v>
      </c>
      <c r="B23" s="21" t="s">
        <v>48</v>
      </c>
      <c r="C23" s="26" t="s">
        <v>79</v>
      </c>
      <c r="D23" s="25" t="s">
        <v>129</v>
      </c>
      <c r="E23" s="25" t="s">
        <v>129</v>
      </c>
      <c r="F23" s="25" t="s">
        <v>129</v>
      </c>
      <c r="G23" s="25" t="s">
        <v>129</v>
      </c>
      <c r="H23" s="25" t="s">
        <v>129</v>
      </c>
      <c r="I23" s="25" t="s">
        <v>129</v>
      </c>
      <c r="J23" s="25" t="s">
        <v>129</v>
      </c>
      <c r="K23" s="32">
        <f t="shared" si="6"/>
        <v>83.865119440000001</v>
      </c>
      <c r="L23" s="33">
        <f>L60</f>
        <v>0</v>
      </c>
      <c r="M23" s="33">
        <f t="shared" ref="M23:O23" si="37">M60</f>
        <v>0</v>
      </c>
      <c r="N23" s="33">
        <f t="shared" si="37"/>
        <v>0</v>
      </c>
      <c r="O23" s="33">
        <f t="shared" si="37"/>
        <v>83.865119440000001</v>
      </c>
      <c r="P23" s="32">
        <f t="shared" si="8"/>
        <v>437.78424676999998</v>
      </c>
      <c r="Q23" s="33">
        <f>Q60</f>
        <v>0</v>
      </c>
      <c r="R23" s="33">
        <f t="shared" ref="R23:T23" si="38">R60</f>
        <v>0</v>
      </c>
      <c r="S23" s="33">
        <f t="shared" si="38"/>
        <v>0</v>
      </c>
      <c r="T23" s="33">
        <f t="shared" si="38"/>
        <v>437.78424676999998</v>
      </c>
      <c r="U23" s="36" t="s">
        <v>129</v>
      </c>
      <c r="V23" s="36" t="s">
        <v>129</v>
      </c>
      <c r="W23" s="36" t="s">
        <v>129</v>
      </c>
      <c r="X23" s="37">
        <f t="shared" si="10"/>
        <v>83.865119440000001</v>
      </c>
      <c r="Y23" s="36" t="s">
        <v>129</v>
      </c>
      <c r="Z23" s="32">
        <f t="shared" si="11"/>
        <v>437.78424676999998</v>
      </c>
      <c r="AA23" s="36" t="s">
        <v>129</v>
      </c>
      <c r="AB23" s="36" t="s">
        <v>129</v>
      </c>
      <c r="AC23" s="33">
        <f t="shared" ref="AC23" si="39">AC60</f>
        <v>31.83299444</v>
      </c>
      <c r="AD23" s="33">
        <f t="shared" si="34"/>
        <v>32.304215219999996</v>
      </c>
      <c r="AE23" s="33">
        <f t="shared" ref="AE23" si="40">AE60</f>
        <v>52.032125000000001</v>
      </c>
      <c r="AF23" s="33">
        <f t="shared" si="34"/>
        <v>52.033738329999998</v>
      </c>
      <c r="AG23" s="33">
        <f t="shared" ref="AG23" si="41">AG60</f>
        <v>0</v>
      </c>
      <c r="AH23" s="33">
        <f t="shared" si="34"/>
        <v>353.44629321999997</v>
      </c>
      <c r="AI23" s="33">
        <f t="shared" si="16"/>
        <v>83.865119440000001</v>
      </c>
      <c r="AJ23" s="32">
        <f t="shared" si="17"/>
        <v>437.78424676999998</v>
      </c>
      <c r="AK23" s="48" t="s">
        <v>129</v>
      </c>
      <c r="AM23" s="34">
        <f t="shared" si="18"/>
        <v>0</v>
      </c>
      <c r="AO23" s="51">
        <f t="shared" si="19"/>
        <v>0</v>
      </c>
    </row>
    <row r="24" spans="1:44" x14ac:dyDescent="0.3">
      <c r="A24" s="19" t="s">
        <v>49</v>
      </c>
      <c r="B24" s="22" t="s">
        <v>80</v>
      </c>
      <c r="C24" s="19" t="s">
        <v>79</v>
      </c>
      <c r="D24" s="29" t="s">
        <v>129</v>
      </c>
      <c r="E24" s="29" t="s">
        <v>129</v>
      </c>
      <c r="F24" s="29" t="s">
        <v>129</v>
      </c>
      <c r="G24" s="29" t="s">
        <v>129</v>
      </c>
      <c r="H24" s="29" t="s">
        <v>129</v>
      </c>
      <c r="I24" s="29" t="s">
        <v>129</v>
      </c>
      <c r="J24" s="29" t="s">
        <v>129</v>
      </c>
      <c r="K24" s="32">
        <f t="shared" si="6"/>
        <v>126.632104282</v>
      </c>
      <c r="L24" s="32">
        <f>L18</f>
        <v>0</v>
      </c>
      <c r="M24" s="32">
        <f t="shared" ref="M24:O24" si="42">M18</f>
        <v>22.784013782000002</v>
      </c>
      <c r="N24" s="32">
        <f t="shared" si="42"/>
        <v>1.0825817</v>
      </c>
      <c r="O24" s="32">
        <f t="shared" si="42"/>
        <v>102.76550880000001</v>
      </c>
      <c r="P24" s="32">
        <f t="shared" si="8"/>
        <v>480.64689662000001</v>
      </c>
      <c r="Q24" s="32">
        <f>Q18</f>
        <v>0</v>
      </c>
      <c r="R24" s="32">
        <f t="shared" ref="R24:T24" si="43">R18</f>
        <v>22.790613390000001</v>
      </c>
      <c r="S24" s="32">
        <f t="shared" si="43"/>
        <v>9.8881634399999996</v>
      </c>
      <c r="T24" s="32">
        <f t="shared" si="43"/>
        <v>447.96811979</v>
      </c>
      <c r="U24" s="36" t="s">
        <v>129</v>
      </c>
      <c r="V24" s="36" t="s">
        <v>129</v>
      </c>
      <c r="W24" s="36" t="s">
        <v>129</v>
      </c>
      <c r="X24" s="37">
        <f t="shared" si="10"/>
        <v>126.632104282</v>
      </c>
      <c r="Y24" s="36" t="s">
        <v>129</v>
      </c>
      <c r="Z24" s="32">
        <f t="shared" si="11"/>
        <v>480.64689662000001</v>
      </c>
      <c r="AA24" s="36" t="s">
        <v>129</v>
      </c>
      <c r="AB24" s="36" t="s">
        <v>129</v>
      </c>
      <c r="AC24" s="35">
        <f t="shared" ref="AC24" si="44">AC18</f>
        <v>43.885811970000006</v>
      </c>
      <c r="AD24" s="35">
        <f t="shared" ref="AD24:AH24" si="45">AD18</f>
        <v>44.566571239999995</v>
      </c>
      <c r="AE24" s="35">
        <f t="shared" ref="AE24" si="46">AE18</f>
        <v>67.211145832</v>
      </c>
      <c r="AF24" s="35">
        <f t="shared" si="45"/>
        <v>67.327863469999997</v>
      </c>
      <c r="AG24" s="35">
        <f t="shared" ref="AG24" si="47">AG18</f>
        <v>15.53514648</v>
      </c>
      <c r="AH24" s="35">
        <f t="shared" si="45"/>
        <v>368.75246190999997</v>
      </c>
      <c r="AI24" s="32">
        <f t="shared" si="16"/>
        <v>126.632104282</v>
      </c>
      <c r="AJ24" s="32">
        <f t="shared" si="17"/>
        <v>480.64689661999995</v>
      </c>
      <c r="AK24" s="30" t="s">
        <v>129</v>
      </c>
      <c r="AM24" s="34">
        <f t="shared" si="18"/>
        <v>0</v>
      </c>
      <c r="AO24" s="51">
        <f t="shared" si="19"/>
        <v>0</v>
      </c>
    </row>
    <row r="25" spans="1:44" x14ac:dyDescent="0.3">
      <c r="A25" s="23" t="s">
        <v>50</v>
      </c>
      <c r="B25" s="24" t="s">
        <v>40</v>
      </c>
      <c r="C25" s="23" t="s">
        <v>79</v>
      </c>
      <c r="D25" s="30" t="s">
        <v>129</v>
      </c>
      <c r="E25" s="30" t="s">
        <v>129</v>
      </c>
      <c r="F25" s="30" t="s">
        <v>129</v>
      </c>
      <c r="G25" s="25" t="s">
        <v>129</v>
      </c>
      <c r="H25" s="25" t="s">
        <v>129</v>
      </c>
      <c r="I25" s="25" t="s">
        <v>129</v>
      </c>
      <c r="J25" s="25" t="s">
        <v>129</v>
      </c>
      <c r="K25" s="32">
        <f t="shared" si="6"/>
        <v>22.784013782000002</v>
      </c>
      <c r="L25" s="35">
        <f>L26+L42+L43</f>
        <v>0</v>
      </c>
      <c r="M25" s="35">
        <f>M26+M42+M43</f>
        <v>22.784013782000002</v>
      </c>
      <c r="N25" s="35">
        <f>N26+N42+N43</f>
        <v>0</v>
      </c>
      <c r="O25" s="35">
        <f>O26+O42+O43</f>
        <v>0</v>
      </c>
      <c r="P25" s="32">
        <f t="shared" si="8"/>
        <v>22.790613390000001</v>
      </c>
      <c r="Q25" s="35">
        <f>Q26+Q42+Q43</f>
        <v>0</v>
      </c>
      <c r="R25" s="35">
        <f>R26+R42+R43</f>
        <v>22.790613390000001</v>
      </c>
      <c r="S25" s="35">
        <f>S26+S42+S43</f>
        <v>0</v>
      </c>
      <c r="T25" s="35">
        <f>T26+T42+T43</f>
        <v>0</v>
      </c>
      <c r="U25" s="36" t="s">
        <v>129</v>
      </c>
      <c r="V25" s="36" t="s">
        <v>129</v>
      </c>
      <c r="W25" s="36" t="s">
        <v>129</v>
      </c>
      <c r="X25" s="37">
        <f t="shared" si="10"/>
        <v>22.784013782000002</v>
      </c>
      <c r="Y25" s="36" t="s">
        <v>129</v>
      </c>
      <c r="Z25" s="32">
        <f t="shared" si="11"/>
        <v>22.790613390000001</v>
      </c>
      <c r="AA25" s="36" t="s">
        <v>129</v>
      </c>
      <c r="AB25" s="36" t="s">
        <v>129</v>
      </c>
      <c r="AC25" s="35">
        <f t="shared" ref="AC25:AH25" si="48">AC26+AC42+AC43</f>
        <v>9.8181691800000017</v>
      </c>
      <c r="AD25" s="35">
        <f t="shared" si="48"/>
        <v>10.027707700000001</v>
      </c>
      <c r="AE25" s="35">
        <f t="shared" si="48"/>
        <v>6.5339537520000004</v>
      </c>
      <c r="AF25" s="35">
        <f t="shared" si="48"/>
        <v>9.5580209699999994</v>
      </c>
      <c r="AG25" s="35">
        <f t="shared" si="48"/>
        <v>6.4318908500000003</v>
      </c>
      <c r="AH25" s="35">
        <f t="shared" si="48"/>
        <v>3.2048847199999999</v>
      </c>
      <c r="AI25" s="35">
        <f t="shared" si="16"/>
        <v>22.784013782000002</v>
      </c>
      <c r="AJ25" s="32">
        <f t="shared" si="17"/>
        <v>22.790613390000001</v>
      </c>
      <c r="AK25" s="48" t="s">
        <v>129</v>
      </c>
      <c r="AM25" s="34">
        <f t="shared" si="18"/>
        <v>0</v>
      </c>
      <c r="AO25" s="51">
        <f t="shared" si="19"/>
        <v>0</v>
      </c>
    </row>
    <row r="26" spans="1:44" x14ac:dyDescent="0.3">
      <c r="A26" s="20" t="s">
        <v>51</v>
      </c>
      <c r="B26" s="21" t="s">
        <v>52</v>
      </c>
      <c r="C26" s="26" t="s">
        <v>79</v>
      </c>
      <c r="D26" s="30" t="s">
        <v>129</v>
      </c>
      <c r="E26" s="30" t="s">
        <v>129</v>
      </c>
      <c r="F26" s="30" t="s">
        <v>129</v>
      </c>
      <c r="G26" s="25" t="s">
        <v>129</v>
      </c>
      <c r="H26" s="25" t="s">
        <v>129</v>
      </c>
      <c r="I26" s="25" t="s">
        <v>129</v>
      </c>
      <c r="J26" s="25" t="s">
        <v>129</v>
      </c>
      <c r="K26" s="32">
        <f t="shared" si="6"/>
        <v>22.784013782000002</v>
      </c>
      <c r="L26" s="33">
        <f>L27+L28</f>
        <v>0</v>
      </c>
      <c r="M26" s="33">
        <f t="shared" ref="M26:O26" si="49">M27+M28</f>
        <v>22.784013782000002</v>
      </c>
      <c r="N26" s="33">
        <f t="shared" si="49"/>
        <v>0</v>
      </c>
      <c r="O26" s="33">
        <f t="shared" si="49"/>
        <v>0</v>
      </c>
      <c r="P26" s="32">
        <f t="shared" si="8"/>
        <v>22.790613390000001</v>
      </c>
      <c r="Q26" s="33">
        <f>Q27+Q28</f>
        <v>0</v>
      </c>
      <c r="R26" s="33">
        <f t="shared" ref="R26:T26" si="50">R27+R28</f>
        <v>22.790613390000001</v>
      </c>
      <c r="S26" s="33">
        <f t="shared" si="50"/>
        <v>0</v>
      </c>
      <c r="T26" s="33">
        <f t="shared" si="50"/>
        <v>0</v>
      </c>
      <c r="U26" s="36" t="s">
        <v>129</v>
      </c>
      <c r="V26" s="36" t="s">
        <v>129</v>
      </c>
      <c r="W26" s="36" t="s">
        <v>129</v>
      </c>
      <c r="X26" s="37">
        <f t="shared" si="10"/>
        <v>22.784013782000002</v>
      </c>
      <c r="Y26" s="36" t="s">
        <v>129</v>
      </c>
      <c r="Z26" s="32">
        <f t="shared" si="11"/>
        <v>22.790613390000001</v>
      </c>
      <c r="AA26" s="36" t="s">
        <v>129</v>
      </c>
      <c r="AB26" s="36" t="s">
        <v>129</v>
      </c>
      <c r="AC26" s="33">
        <f t="shared" ref="AC26" si="51">AC27+AC28</f>
        <v>9.8181691800000017</v>
      </c>
      <c r="AD26" s="33">
        <f t="shared" ref="AD26:AH26" si="52">AD27+AD28</f>
        <v>10.027707700000001</v>
      </c>
      <c r="AE26" s="33">
        <f t="shared" ref="AE26" si="53">AE27+AE28</f>
        <v>6.5339537520000004</v>
      </c>
      <c r="AF26" s="33">
        <f t="shared" si="52"/>
        <v>9.5580209699999994</v>
      </c>
      <c r="AG26" s="33">
        <f t="shared" ref="AG26" si="54">AG27+AG28</f>
        <v>6.4318908500000003</v>
      </c>
      <c r="AH26" s="33">
        <f t="shared" si="52"/>
        <v>3.2048847199999999</v>
      </c>
      <c r="AI26" s="33">
        <f t="shared" si="16"/>
        <v>22.784013782000002</v>
      </c>
      <c r="AJ26" s="32">
        <f t="shared" si="17"/>
        <v>22.790613390000001</v>
      </c>
      <c r="AK26" s="48" t="s">
        <v>129</v>
      </c>
      <c r="AM26" s="34">
        <f t="shared" si="18"/>
        <v>0</v>
      </c>
      <c r="AO26" s="51">
        <f t="shared" si="19"/>
        <v>0</v>
      </c>
    </row>
    <row r="27" spans="1:44" ht="31.2" x14ac:dyDescent="0.3">
      <c r="A27" s="20" t="s">
        <v>53</v>
      </c>
      <c r="B27" s="21" t="s">
        <v>54</v>
      </c>
      <c r="C27" s="26" t="s">
        <v>79</v>
      </c>
      <c r="D27" s="30" t="s">
        <v>129</v>
      </c>
      <c r="E27" s="30" t="s">
        <v>129</v>
      </c>
      <c r="F27" s="30" t="s">
        <v>129</v>
      </c>
      <c r="G27" s="25" t="s">
        <v>129</v>
      </c>
      <c r="H27" s="25" t="s">
        <v>129</v>
      </c>
      <c r="I27" s="25" t="s">
        <v>129</v>
      </c>
      <c r="J27" s="25" t="s">
        <v>129</v>
      </c>
      <c r="K27" s="32">
        <f t="shared" si="6"/>
        <v>0</v>
      </c>
      <c r="L27" s="33">
        <v>0</v>
      </c>
      <c r="M27" s="33">
        <v>0</v>
      </c>
      <c r="N27" s="33">
        <v>0</v>
      </c>
      <c r="O27" s="33">
        <v>0</v>
      </c>
      <c r="P27" s="32">
        <f t="shared" si="8"/>
        <v>0</v>
      </c>
      <c r="Q27" s="33">
        <v>0</v>
      </c>
      <c r="R27" s="33">
        <v>0</v>
      </c>
      <c r="S27" s="33">
        <v>0</v>
      </c>
      <c r="T27" s="33">
        <v>0</v>
      </c>
      <c r="U27" s="36" t="s">
        <v>129</v>
      </c>
      <c r="V27" s="36" t="s">
        <v>129</v>
      </c>
      <c r="W27" s="36" t="s">
        <v>129</v>
      </c>
      <c r="X27" s="37">
        <f t="shared" si="10"/>
        <v>0</v>
      </c>
      <c r="Y27" s="36" t="s">
        <v>129</v>
      </c>
      <c r="Z27" s="32">
        <f t="shared" si="11"/>
        <v>0</v>
      </c>
      <c r="AA27" s="36" t="s">
        <v>129</v>
      </c>
      <c r="AB27" s="36" t="s">
        <v>129</v>
      </c>
      <c r="AC27" s="33">
        <v>0</v>
      </c>
      <c r="AD27" s="33">
        <v>0</v>
      </c>
      <c r="AE27" s="33">
        <v>0</v>
      </c>
      <c r="AF27" s="33">
        <v>0</v>
      </c>
      <c r="AG27" s="33">
        <v>0</v>
      </c>
      <c r="AH27" s="33">
        <v>0</v>
      </c>
      <c r="AI27" s="33">
        <f t="shared" si="16"/>
        <v>0</v>
      </c>
      <c r="AJ27" s="32">
        <f t="shared" si="17"/>
        <v>0</v>
      </c>
      <c r="AK27" s="48" t="s">
        <v>129</v>
      </c>
      <c r="AM27" s="34">
        <f t="shared" si="18"/>
        <v>0</v>
      </c>
      <c r="AO27" s="51">
        <f t="shared" si="19"/>
        <v>0</v>
      </c>
    </row>
    <row r="28" spans="1:44" ht="31.2" x14ac:dyDescent="0.3">
      <c r="A28" s="20" t="s">
        <v>55</v>
      </c>
      <c r="B28" s="21" t="s">
        <v>56</v>
      </c>
      <c r="C28" s="26" t="s">
        <v>79</v>
      </c>
      <c r="D28" s="30" t="s">
        <v>129</v>
      </c>
      <c r="E28" s="30" t="s">
        <v>129</v>
      </c>
      <c r="F28" s="30" t="s">
        <v>129</v>
      </c>
      <c r="G28" s="25" t="s">
        <v>129</v>
      </c>
      <c r="H28" s="25" t="s">
        <v>129</v>
      </c>
      <c r="I28" s="25" t="s">
        <v>129</v>
      </c>
      <c r="J28" s="25" t="s">
        <v>129</v>
      </c>
      <c r="K28" s="32">
        <f t="shared" si="6"/>
        <v>22.784013782000002</v>
      </c>
      <c r="L28" s="33">
        <f>SUM(L29:L41)</f>
        <v>0</v>
      </c>
      <c r="M28" s="33">
        <f>SUM(M29:M41)</f>
        <v>22.784013782000002</v>
      </c>
      <c r="N28" s="33">
        <f>SUM(N29:N41)</f>
        <v>0</v>
      </c>
      <c r="O28" s="33">
        <f>SUM(O29:O41)</f>
        <v>0</v>
      </c>
      <c r="P28" s="32">
        <f t="shared" si="8"/>
        <v>22.790613390000001</v>
      </c>
      <c r="Q28" s="33">
        <f>SUM(Q29:Q41)</f>
        <v>0</v>
      </c>
      <c r="R28" s="33">
        <f>SUM(R29:R41)</f>
        <v>22.790613390000001</v>
      </c>
      <c r="S28" s="33">
        <f>SUM(S29:S41)</f>
        <v>0</v>
      </c>
      <c r="T28" s="33">
        <f>SUM(T29:T41)</f>
        <v>0</v>
      </c>
      <c r="U28" s="36" t="s">
        <v>129</v>
      </c>
      <c r="V28" s="36" t="s">
        <v>129</v>
      </c>
      <c r="W28" s="36" t="s">
        <v>129</v>
      </c>
      <c r="X28" s="37">
        <f t="shared" si="10"/>
        <v>22.784013782000002</v>
      </c>
      <c r="Y28" s="36" t="s">
        <v>129</v>
      </c>
      <c r="Z28" s="32">
        <f t="shared" si="11"/>
        <v>22.790613390000001</v>
      </c>
      <c r="AA28" s="36" t="s">
        <v>129</v>
      </c>
      <c r="AB28" s="36" t="s">
        <v>129</v>
      </c>
      <c r="AC28" s="33">
        <f t="shared" ref="AC28:AH28" si="55">SUM(AC29:AC41)</f>
        <v>9.8181691800000017</v>
      </c>
      <c r="AD28" s="33">
        <f t="shared" si="55"/>
        <v>10.027707700000001</v>
      </c>
      <c r="AE28" s="33">
        <f t="shared" si="55"/>
        <v>6.5339537520000004</v>
      </c>
      <c r="AF28" s="33">
        <f t="shared" si="55"/>
        <v>9.5580209699999994</v>
      </c>
      <c r="AG28" s="33">
        <f t="shared" si="55"/>
        <v>6.4318908500000003</v>
      </c>
      <c r="AH28" s="33">
        <f t="shared" si="55"/>
        <v>3.2048847199999999</v>
      </c>
      <c r="AI28" s="33">
        <f t="shared" si="16"/>
        <v>22.784013782000002</v>
      </c>
      <c r="AJ28" s="32">
        <f t="shared" si="17"/>
        <v>22.790613390000001</v>
      </c>
      <c r="AK28" s="48" t="s">
        <v>129</v>
      </c>
      <c r="AM28" s="34">
        <f t="shared" si="18"/>
        <v>0</v>
      </c>
      <c r="AO28" s="51">
        <f t="shared" si="19"/>
        <v>0</v>
      </c>
    </row>
    <row r="29" spans="1:44" ht="62.4" x14ac:dyDescent="0.3">
      <c r="A29" s="26" t="s">
        <v>81</v>
      </c>
      <c r="B29" s="27" t="s">
        <v>140</v>
      </c>
      <c r="C29" s="26" t="s">
        <v>82</v>
      </c>
      <c r="D29" s="25" t="s">
        <v>130</v>
      </c>
      <c r="E29" s="31">
        <v>2022</v>
      </c>
      <c r="F29" s="25">
        <v>2022</v>
      </c>
      <c r="G29" s="25">
        <v>2023</v>
      </c>
      <c r="H29" s="25" t="s">
        <v>129</v>
      </c>
      <c r="I29" s="25" t="s">
        <v>129</v>
      </c>
      <c r="J29" s="25" t="s">
        <v>129</v>
      </c>
      <c r="K29" s="32">
        <f t="shared" si="6"/>
        <v>3.8212005800000002</v>
      </c>
      <c r="L29" s="32">
        <v>0</v>
      </c>
      <c r="M29" s="32">
        <v>3.8212005800000002</v>
      </c>
      <c r="N29" s="32">
        <v>0</v>
      </c>
      <c r="O29" s="32">
        <v>0</v>
      </c>
      <c r="P29" s="32">
        <f t="shared" si="8"/>
        <v>4.5853846100000002</v>
      </c>
      <c r="Q29" s="32">
        <v>0</v>
      </c>
      <c r="R29" s="32">
        <f t="shared" ref="R29:R34" si="56">AD29+AF29+AH29</f>
        <v>4.5853846100000002</v>
      </c>
      <c r="S29" s="32">
        <v>0</v>
      </c>
      <c r="T29" s="32">
        <v>0</v>
      </c>
      <c r="U29" s="36" t="s">
        <v>129</v>
      </c>
      <c r="V29" s="36" t="s">
        <v>129</v>
      </c>
      <c r="W29" s="36" t="s">
        <v>129</v>
      </c>
      <c r="X29" s="37">
        <f t="shared" si="10"/>
        <v>3.8212005800000002</v>
      </c>
      <c r="Y29" s="36" t="s">
        <v>129</v>
      </c>
      <c r="Z29" s="32">
        <f t="shared" si="11"/>
        <v>4.5853846100000002</v>
      </c>
      <c r="AA29" s="36" t="s">
        <v>129</v>
      </c>
      <c r="AB29" s="36" t="s">
        <v>129</v>
      </c>
      <c r="AC29" s="35">
        <v>3.8212005800000002</v>
      </c>
      <c r="AD29" s="35">
        <v>4.3537321100000002</v>
      </c>
      <c r="AE29" s="35">
        <v>0</v>
      </c>
      <c r="AF29" s="35">
        <v>0.23165250000000001</v>
      </c>
      <c r="AG29" s="35">
        <v>0</v>
      </c>
      <c r="AH29" s="35">
        <v>0</v>
      </c>
      <c r="AI29" s="33">
        <f t="shared" si="16"/>
        <v>3.8212005800000002</v>
      </c>
      <c r="AJ29" s="32">
        <f t="shared" si="17"/>
        <v>4.5853846100000002</v>
      </c>
      <c r="AK29" s="49" t="s">
        <v>155</v>
      </c>
      <c r="AL29" s="34">
        <f>AI29-K29</f>
        <v>0</v>
      </c>
      <c r="AM29" s="34">
        <f t="shared" si="18"/>
        <v>0</v>
      </c>
      <c r="AO29" s="51">
        <f t="shared" si="19"/>
        <v>0</v>
      </c>
    </row>
    <row r="30" spans="1:44" ht="156" x14ac:dyDescent="0.3">
      <c r="A30" s="26" t="s">
        <v>83</v>
      </c>
      <c r="B30" s="27" t="s">
        <v>135</v>
      </c>
      <c r="C30" s="26" t="s">
        <v>84</v>
      </c>
      <c r="D30" s="25" t="s">
        <v>130</v>
      </c>
      <c r="E30" s="31">
        <v>2023</v>
      </c>
      <c r="F30" s="25">
        <f>E30</f>
        <v>2023</v>
      </c>
      <c r="G30" s="25">
        <v>2024</v>
      </c>
      <c r="H30" s="25" t="s">
        <v>129</v>
      </c>
      <c r="I30" s="25" t="s">
        <v>129</v>
      </c>
      <c r="J30" s="25" t="s">
        <v>129</v>
      </c>
      <c r="K30" s="32">
        <f t="shared" si="6"/>
        <v>1.37012084</v>
      </c>
      <c r="L30" s="32">
        <v>0</v>
      </c>
      <c r="M30" s="32">
        <v>1.37012084</v>
      </c>
      <c r="N30" s="32">
        <v>0</v>
      </c>
      <c r="O30" s="32">
        <v>0</v>
      </c>
      <c r="P30" s="32">
        <f t="shared" si="8"/>
        <v>1.4518319399999999</v>
      </c>
      <c r="Q30" s="32">
        <v>0</v>
      </c>
      <c r="R30" s="32">
        <f t="shared" si="56"/>
        <v>1.4518319399999999</v>
      </c>
      <c r="S30" s="32">
        <v>0</v>
      </c>
      <c r="T30" s="32">
        <v>0</v>
      </c>
      <c r="U30" s="36" t="s">
        <v>129</v>
      </c>
      <c r="V30" s="36" t="s">
        <v>129</v>
      </c>
      <c r="W30" s="36" t="s">
        <v>129</v>
      </c>
      <c r="X30" s="37">
        <f t="shared" si="10"/>
        <v>1.37012084</v>
      </c>
      <c r="Y30" s="36" t="s">
        <v>129</v>
      </c>
      <c r="Z30" s="32">
        <f t="shared" si="11"/>
        <v>1.4518319399999999</v>
      </c>
      <c r="AA30" s="36" t="s">
        <v>129</v>
      </c>
      <c r="AB30" s="36" t="s">
        <v>129</v>
      </c>
      <c r="AC30" s="35">
        <v>0</v>
      </c>
      <c r="AD30" s="35">
        <v>0</v>
      </c>
      <c r="AE30" s="35">
        <v>0.51619895999999998</v>
      </c>
      <c r="AF30" s="35">
        <v>0.88567998000000003</v>
      </c>
      <c r="AG30" s="35">
        <v>0.85392188000000002</v>
      </c>
      <c r="AH30" s="35">
        <v>0.56615196000000001</v>
      </c>
      <c r="AI30" s="33">
        <f t="shared" si="16"/>
        <v>1.37012084</v>
      </c>
      <c r="AJ30" s="32">
        <f t="shared" si="17"/>
        <v>1.4518319399999999</v>
      </c>
      <c r="AK30" s="49" t="s">
        <v>156</v>
      </c>
      <c r="AL30" s="34">
        <f t="shared" ref="AL30:AL61" si="57">AI30-K30</f>
        <v>0</v>
      </c>
      <c r="AM30" s="34">
        <f t="shared" si="18"/>
        <v>0</v>
      </c>
      <c r="AO30" s="51">
        <f t="shared" si="19"/>
        <v>0</v>
      </c>
    </row>
    <row r="31" spans="1:44" ht="62.4" x14ac:dyDescent="0.3">
      <c r="A31" s="26" t="s">
        <v>85</v>
      </c>
      <c r="B31" s="27" t="s">
        <v>173</v>
      </c>
      <c r="C31" s="26" t="s">
        <v>86</v>
      </c>
      <c r="D31" s="25" t="s">
        <v>130</v>
      </c>
      <c r="E31" s="31">
        <v>2022</v>
      </c>
      <c r="F31" s="25">
        <f t="shared" ref="F31:G38" si="58">E31</f>
        <v>2022</v>
      </c>
      <c r="G31" s="25">
        <v>2023</v>
      </c>
      <c r="H31" s="25" t="s">
        <v>129</v>
      </c>
      <c r="I31" s="25" t="s">
        <v>129</v>
      </c>
      <c r="J31" s="25" t="s">
        <v>129</v>
      </c>
      <c r="K31" s="32">
        <f t="shared" si="6"/>
        <v>0.31748399999999999</v>
      </c>
      <c r="L31" s="32">
        <v>0</v>
      </c>
      <c r="M31" s="32">
        <v>0.31748399999999999</v>
      </c>
      <c r="N31" s="32">
        <v>0</v>
      </c>
      <c r="O31" s="32">
        <v>0</v>
      </c>
      <c r="P31" s="32">
        <f t="shared" si="8"/>
        <v>1.2030556699999999</v>
      </c>
      <c r="Q31" s="32">
        <v>0</v>
      </c>
      <c r="R31" s="32">
        <f t="shared" si="56"/>
        <v>1.2030556699999999</v>
      </c>
      <c r="S31" s="32">
        <v>0</v>
      </c>
      <c r="T31" s="32">
        <v>0</v>
      </c>
      <c r="U31" s="36" t="s">
        <v>129</v>
      </c>
      <c r="V31" s="36" t="s">
        <v>129</v>
      </c>
      <c r="W31" s="36" t="s">
        <v>129</v>
      </c>
      <c r="X31" s="37">
        <f t="shared" si="10"/>
        <v>0.31748399999999999</v>
      </c>
      <c r="Y31" s="36" t="s">
        <v>129</v>
      </c>
      <c r="Z31" s="32">
        <f t="shared" si="11"/>
        <v>1.2030556699999999</v>
      </c>
      <c r="AA31" s="36" t="s">
        <v>129</v>
      </c>
      <c r="AB31" s="36" t="s">
        <v>129</v>
      </c>
      <c r="AC31" s="35">
        <v>0.31748399999999999</v>
      </c>
      <c r="AD31" s="35">
        <v>0.33054600000000001</v>
      </c>
      <c r="AE31" s="35">
        <v>0</v>
      </c>
      <c r="AF31" s="35">
        <v>0.8725096699999999</v>
      </c>
      <c r="AG31" s="35">
        <v>0</v>
      </c>
      <c r="AH31" s="35">
        <v>0</v>
      </c>
      <c r="AI31" s="35">
        <f t="shared" si="16"/>
        <v>0.31748399999999999</v>
      </c>
      <c r="AJ31" s="32">
        <f t="shared" si="17"/>
        <v>1.2030556699999999</v>
      </c>
      <c r="AK31" s="49" t="s">
        <v>157</v>
      </c>
      <c r="AL31" s="34">
        <f t="shared" si="57"/>
        <v>0</v>
      </c>
      <c r="AM31" s="34">
        <f t="shared" si="18"/>
        <v>0</v>
      </c>
      <c r="AO31" s="51">
        <f t="shared" si="19"/>
        <v>0</v>
      </c>
    </row>
    <row r="32" spans="1:44" ht="171.6" x14ac:dyDescent="0.3">
      <c r="A32" s="26" t="s">
        <v>87</v>
      </c>
      <c r="B32" s="21" t="s">
        <v>88</v>
      </c>
      <c r="C32" s="26" t="s">
        <v>89</v>
      </c>
      <c r="D32" s="25" t="s">
        <v>130</v>
      </c>
      <c r="E32" s="31">
        <v>2023</v>
      </c>
      <c r="F32" s="25">
        <f t="shared" si="58"/>
        <v>2023</v>
      </c>
      <c r="G32" s="25">
        <v>2024</v>
      </c>
      <c r="H32" s="25" t="s">
        <v>129</v>
      </c>
      <c r="I32" s="25" t="s">
        <v>129</v>
      </c>
      <c r="J32" s="25" t="s">
        <v>129</v>
      </c>
      <c r="K32" s="32">
        <f t="shared" si="6"/>
        <v>0.73657897999999999</v>
      </c>
      <c r="L32" s="32">
        <v>0</v>
      </c>
      <c r="M32" s="32">
        <v>0.73657897999999999</v>
      </c>
      <c r="N32" s="32">
        <v>0</v>
      </c>
      <c r="O32" s="32">
        <v>0</v>
      </c>
      <c r="P32" s="32">
        <f t="shared" si="8"/>
        <v>0.85361865999999997</v>
      </c>
      <c r="Q32" s="32">
        <v>0</v>
      </c>
      <c r="R32" s="32">
        <f t="shared" si="56"/>
        <v>0.85361865999999997</v>
      </c>
      <c r="S32" s="32">
        <v>0</v>
      </c>
      <c r="T32" s="32">
        <v>0</v>
      </c>
      <c r="U32" s="36" t="s">
        <v>129</v>
      </c>
      <c r="V32" s="36" t="s">
        <v>129</v>
      </c>
      <c r="W32" s="36" t="s">
        <v>129</v>
      </c>
      <c r="X32" s="37">
        <f t="shared" si="10"/>
        <v>0.73657897999999999</v>
      </c>
      <c r="Y32" s="36" t="s">
        <v>129</v>
      </c>
      <c r="Z32" s="32">
        <f t="shared" si="11"/>
        <v>0.85361865999999997</v>
      </c>
      <c r="AA32" s="36" t="s">
        <v>129</v>
      </c>
      <c r="AB32" s="36" t="s">
        <v>129</v>
      </c>
      <c r="AC32" s="35">
        <v>0</v>
      </c>
      <c r="AD32" s="35">
        <v>0</v>
      </c>
      <c r="AE32" s="35">
        <v>0.73657897999999999</v>
      </c>
      <c r="AF32" s="35">
        <v>0</v>
      </c>
      <c r="AG32" s="35">
        <v>0</v>
      </c>
      <c r="AH32" s="35">
        <v>0.85361865999999997</v>
      </c>
      <c r="AI32" s="33">
        <f t="shared" si="16"/>
        <v>0.73657897999999999</v>
      </c>
      <c r="AJ32" s="32">
        <f t="shared" si="17"/>
        <v>0.85361865999999997</v>
      </c>
      <c r="AK32" s="49" t="s">
        <v>158</v>
      </c>
      <c r="AL32" s="34">
        <f t="shared" si="57"/>
        <v>0</v>
      </c>
      <c r="AM32" s="34">
        <f t="shared" si="18"/>
        <v>0</v>
      </c>
      <c r="AO32" s="51">
        <f t="shared" si="19"/>
        <v>0</v>
      </c>
    </row>
    <row r="33" spans="1:41" ht="62.4" x14ac:dyDescent="0.3">
      <c r="A33" s="26" t="s">
        <v>90</v>
      </c>
      <c r="B33" s="27" t="s">
        <v>91</v>
      </c>
      <c r="C33" s="26" t="s">
        <v>92</v>
      </c>
      <c r="D33" s="25" t="s">
        <v>130</v>
      </c>
      <c r="E33" s="31">
        <v>2022</v>
      </c>
      <c r="F33" s="25">
        <f t="shared" si="58"/>
        <v>2022</v>
      </c>
      <c r="G33" s="25">
        <v>2023</v>
      </c>
      <c r="H33" s="25" t="s">
        <v>129</v>
      </c>
      <c r="I33" s="25" t="s">
        <v>129</v>
      </c>
      <c r="J33" s="25" t="s">
        <v>129</v>
      </c>
      <c r="K33" s="32">
        <f t="shared" si="6"/>
        <v>1.025528</v>
      </c>
      <c r="L33" s="32">
        <v>0</v>
      </c>
      <c r="M33" s="32">
        <v>1.025528</v>
      </c>
      <c r="N33" s="32">
        <v>0</v>
      </c>
      <c r="O33" s="32">
        <v>0</v>
      </c>
      <c r="P33" s="32">
        <f t="shared" si="8"/>
        <v>1.2578279999999999</v>
      </c>
      <c r="Q33" s="32">
        <v>0</v>
      </c>
      <c r="R33" s="32">
        <f t="shared" si="56"/>
        <v>1.2578279999999999</v>
      </c>
      <c r="S33" s="32">
        <v>0</v>
      </c>
      <c r="T33" s="32">
        <v>0</v>
      </c>
      <c r="U33" s="36" t="s">
        <v>129</v>
      </c>
      <c r="V33" s="36" t="s">
        <v>129</v>
      </c>
      <c r="W33" s="36" t="s">
        <v>129</v>
      </c>
      <c r="X33" s="37">
        <f t="shared" si="10"/>
        <v>1.025528</v>
      </c>
      <c r="Y33" s="36" t="s">
        <v>129</v>
      </c>
      <c r="Z33" s="32">
        <f t="shared" si="11"/>
        <v>1.2578279999999999</v>
      </c>
      <c r="AA33" s="36" t="s">
        <v>129</v>
      </c>
      <c r="AB33" s="36" t="s">
        <v>129</v>
      </c>
      <c r="AC33" s="35">
        <v>1.025528</v>
      </c>
      <c r="AD33" s="35">
        <v>1.025528</v>
      </c>
      <c r="AE33" s="35">
        <v>0</v>
      </c>
      <c r="AF33" s="35">
        <v>0.23230000000000001</v>
      </c>
      <c r="AG33" s="35">
        <v>0</v>
      </c>
      <c r="AH33" s="35">
        <v>0</v>
      </c>
      <c r="AI33" s="33">
        <f t="shared" si="16"/>
        <v>1.025528</v>
      </c>
      <c r="AJ33" s="32">
        <f t="shared" si="17"/>
        <v>1.2578279999999999</v>
      </c>
      <c r="AK33" s="49" t="s">
        <v>159</v>
      </c>
      <c r="AL33" s="34">
        <f t="shared" si="57"/>
        <v>0</v>
      </c>
      <c r="AM33" s="34">
        <f t="shared" si="18"/>
        <v>0</v>
      </c>
      <c r="AO33" s="51">
        <f t="shared" si="19"/>
        <v>0</v>
      </c>
    </row>
    <row r="34" spans="1:41" ht="46.8" x14ac:dyDescent="0.3">
      <c r="A34" s="26" t="s">
        <v>93</v>
      </c>
      <c r="B34" s="27" t="s">
        <v>94</v>
      </c>
      <c r="C34" s="26" t="s">
        <v>95</v>
      </c>
      <c r="D34" s="25" t="s">
        <v>130</v>
      </c>
      <c r="E34" s="31">
        <v>2023</v>
      </c>
      <c r="F34" s="25">
        <v>2024</v>
      </c>
      <c r="G34" s="25">
        <v>2023</v>
      </c>
      <c r="H34" s="25" t="s">
        <v>129</v>
      </c>
      <c r="I34" s="25" t="s">
        <v>129</v>
      </c>
      <c r="J34" s="25" t="s">
        <v>129</v>
      </c>
      <c r="K34" s="32">
        <f t="shared" si="6"/>
        <v>0.37564726000000004</v>
      </c>
      <c r="L34" s="32">
        <v>0</v>
      </c>
      <c r="M34" s="32">
        <v>0.37564726000000004</v>
      </c>
      <c r="N34" s="32">
        <v>0</v>
      </c>
      <c r="O34" s="32">
        <v>0</v>
      </c>
      <c r="P34" s="32">
        <f t="shared" si="8"/>
        <v>0.35778803000000003</v>
      </c>
      <c r="Q34" s="32">
        <v>0</v>
      </c>
      <c r="R34" s="32">
        <f t="shared" si="56"/>
        <v>0.35778803000000003</v>
      </c>
      <c r="S34" s="32">
        <v>0</v>
      </c>
      <c r="T34" s="32">
        <v>0</v>
      </c>
      <c r="U34" s="36" t="s">
        <v>129</v>
      </c>
      <c r="V34" s="36" t="s">
        <v>129</v>
      </c>
      <c r="W34" s="36" t="s">
        <v>129</v>
      </c>
      <c r="X34" s="37">
        <f t="shared" si="10"/>
        <v>0.37564726000000004</v>
      </c>
      <c r="Y34" s="36" t="s">
        <v>129</v>
      </c>
      <c r="Z34" s="32">
        <f t="shared" si="11"/>
        <v>0.35778803000000003</v>
      </c>
      <c r="AA34" s="36" t="s">
        <v>129</v>
      </c>
      <c r="AB34" s="36" t="s">
        <v>129</v>
      </c>
      <c r="AC34" s="35">
        <v>0</v>
      </c>
      <c r="AD34" s="35">
        <v>0</v>
      </c>
      <c r="AE34" s="35">
        <v>0</v>
      </c>
      <c r="AF34" s="35">
        <v>0.35778803000000003</v>
      </c>
      <c r="AG34" s="35">
        <v>0.37564726000000004</v>
      </c>
      <c r="AH34" s="35">
        <v>0</v>
      </c>
      <c r="AI34" s="33">
        <f t="shared" si="16"/>
        <v>0.37564726000000004</v>
      </c>
      <c r="AJ34" s="32">
        <f t="shared" si="17"/>
        <v>0.35778803000000003</v>
      </c>
      <c r="AK34" s="49" t="s">
        <v>160</v>
      </c>
      <c r="AL34" s="34">
        <f t="shared" si="57"/>
        <v>0</v>
      </c>
      <c r="AM34" s="34">
        <f t="shared" si="18"/>
        <v>0</v>
      </c>
      <c r="AO34" s="51">
        <f t="shared" si="19"/>
        <v>0</v>
      </c>
    </row>
    <row r="35" spans="1:41" ht="46.8" x14ac:dyDescent="0.3">
      <c r="A35" s="26" t="s">
        <v>96</v>
      </c>
      <c r="B35" s="27" t="s">
        <v>97</v>
      </c>
      <c r="C35" s="26" t="s">
        <v>98</v>
      </c>
      <c r="D35" s="25" t="s">
        <v>130</v>
      </c>
      <c r="E35" s="31">
        <v>2022</v>
      </c>
      <c r="F35" s="25">
        <v>2022</v>
      </c>
      <c r="G35" s="25">
        <v>2022</v>
      </c>
      <c r="H35" s="25" t="s">
        <v>129</v>
      </c>
      <c r="I35" s="25" t="s">
        <v>129</v>
      </c>
      <c r="J35" s="25" t="s">
        <v>129</v>
      </c>
      <c r="K35" s="32">
        <f t="shared" si="6"/>
        <v>1.6629639999999999</v>
      </c>
      <c r="L35" s="32">
        <v>0</v>
      </c>
      <c r="M35" s="32">
        <v>1.6629639999999999</v>
      </c>
      <c r="N35" s="32">
        <v>0</v>
      </c>
      <c r="O35" s="32">
        <v>0</v>
      </c>
      <c r="P35" s="32">
        <f t="shared" si="8"/>
        <v>1.6629639999999999</v>
      </c>
      <c r="Q35" s="32">
        <v>0</v>
      </c>
      <c r="R35" s="32">
        <v>1.6629639999999999</v>
      </c>
      <c r="S35" s="32">
        <v>0</v>
      </c>
      <c r="T35" s="32">
        <v>0</v>
      </c>
      <c r="U35" s="36" t="s">
        <v>129</v>
      </c>
      <c r="V35" s="36" t="s">
        <v>129</v>
      </c>
      <c r="W35" s="36" t="s">
        <v>129</v>
      </c>
      <c r="X35" s="37">
        <f t="shared" si="10"/>
        <v>1.6629639999999999</v>
      </c>
      <c r="Y35" s="36" t="s">
        <v>129</v>
      </c>
      <c r="Z35" s="32">
        <f t="shared" si="11"/>
        <v>1.6629639999999999</v>
      </c>
      <c r="AA35" s="36" t="s">
        <v>129</v>
      </c>
      <c r="AB35" s="36" t="s">
        <v>129</v>
      </c>
      <c r="AC35" s="35">
        <v>1.6629639999999999</v>
      </c>
      <c r="AD35" s="35">
        <v>1.6629639999999999</v>
      </c>
      <c r="AE35" s="35">
        <v>0</v>
      </c>
      <c r="AF35" s="35">
        <v>0</v>
      </c>
      <c r="AG35" s="35">
        <v>0</v>
      </c>
      <c r="AH35" s="35">
        <v>0</v>
      </c>
      <c r="AI35" s="33">
        <f t="shared" si="16"/>
        <v>1.6629639999999999</v>
      </c>
      <c r="AJ35" s="32">
        <f t="shared" si="17"/>
        <v>1.6629639999999999</v>
      </c>
      <c r="AK35" s="49"/>
      <c r="AL35" s="34">
        <f t="shared" si="57"/>
        <v>0</v>
      </c>
      <c r="AM35" s="34">
        <f t="shared" si="18"/>
        <v>0</v>
      </c>
      <c r="AO35" s="51">
        <f t="shared" si="19"/>
        <v>0</v>
      </c>
    </row>
    <row r="36" spans="1:41" ht="46.8" x14ac:dyDescent="0.3">
      <c r="A36" s="26" t="s">
        <v>99</v>
      </c>
      <c r="B36" s="27" t="s">
        <v>100</v>
      </c>
      <c r="C36" s="26" t="s">
        <v>101</v>
      </c>
      <c r="D36" s="25" t="s">
        <v>130</v>
      </c>
      <c r="E36" s="31">
        <v>2023</v>
      </c>
      <c r="F36" s="25">
        <f t="shared" si="58"/>
        <v>2023</v>
      </c>
      <c r="G36" s="25">
        <f t="shared" si="58"/>
        <v>2023</v>
      </c>
      <c r="H36" s="25" t="s">
        <v>129</v>
      </c>
      <c r="I36" s="25" t="s">
        <v>129</v>
      </c>
      <c r="J36" s="25" t="s">
        <v>129</v>
      </c>
      <c r="K36" s="32">
        <f t="shared" si="6"/>
        <v>0.22459378000000002</v>
      </c>
      <c r="L36" s="32">
        <v>0</v>
      </c>
      <c r="M36" s="32">
        <v>0.22459378000000002</v>
      </c>
      <c r="N36" s="32">
        <v>0</v>
      </c>
      <c r="O36" s="32">
        <v>0</v>
      </c>
      <c r="P36" s="32">
        <f t="shared" si="8"/>
        <v>0.29763072000000002</v>
      </c>
      <c r="Q36" s="32">
        <v>0</v>
      </c>
      <c r="R36" s="32">
        <f>AF36+AH36</f>
        <v>0.29763072000000002</v>
      </c>
      <c r="S36" s="32">
        <v>0</v>
      </c>
      <c r="T36" s="32">
        <v>0</v>
      </c>
      <c r="U36" s="36" t="s">
        <v>129</v>
      </c>
      <c r="V36" s="36" t="s">
        <v>129</v>
      </c>
      <c r="W36" s="36" t="s">
        <v>129</v>
      </c>
      <c r="X36" s="37">
        <f t="shared" si="10"/>
        <v>0.22459378000000002</v>
      </c>
      <c r="Y36" s="36" t="s">
        <v>129</v>
      </c>
      <c r="Z36" s="32">
        <f>P36</f>
        <v>0.29763072000000002</v>
      </c>
      <c r="AA36" s="36" t="s">
        <v>129</v>
      </c>
      <c r="AB36" s="36" t="s">
        <v>129</v>
      </c>
      <c r="AC36" s="35">
        <v>0</v>
      </c>
      <c r="AD36" s="35">
        <v>0</v>
      </c>
      <c r="AE36" s="35">
        <v>0.22459378000000002</v>
      </c>
      <c r="AF36" s="35">
        <v>0.29763072000000002</v>
      </c>
      <c r="AG36" s="35">
        <v>0</v>
      </c>
      <c r="AH36" s="35">
        <v>0</v>
      </c>
      <c r="AI36" s="33">
        <f t="shared" si="16"/>
        <v>0.22459378000000002</v>
      </c>
      <c r="AJ36" s="32">
        <f t="shared" si="17"/>
        <v>0.29763072000000002</v>
      </c>
      <c r="AK36" s="49" t="s">
        <v>138</v>
      </c>
      <c r="AL36" s="34">
        <f t="shared" si="57"/>
        <v>0</v>
      </c>
      <c r="AM36" s="34">
        <f t="shared" si="18"/>
        <v>0</v>
      </c>
      <c r="AO36" s="51">
        <f t="shared" si="19"/>
        <v>0</v>
      </c>
    </row>
    <row r="37" spans="1:41" ht="78" x14ac:dyDescent="0.3">
      <c r="A37" s="26" t="s">
        <v>102</v>
      </c>
      <c r="B37" s="27" t="s">
        <v>103</v>
      </c>
      <c r="C37" s="26" t="s">
        <v>104</v>
      </c>
      <c r="D37" s="25" t="s">
        <v>130</v>
      </c>
      <c r="E37" s="31">
        <v>2023</v>
      </c>
      <c r="F37" s="25">
        <f t="shared" si="58"/>
        <v>2023</v>
      </c>
      <c r="G37" s="25">
        <v>2024</v>
      </c>
      <c r="H37" s="25" t="s">
        <v>129</v>
      </c>
      <c r="I37" s="25" t="s">
        <v>129</v>
      </c>
      <c r="J37" s="25" t="s">
        <v>129</v>
      </c>
      <c r="K37" s="32">
        <f t="shared" si="6"/>
        <v>0.45568770000000003</v>
      </c>
      <c r="L37" s="32">
        <v>0</v>
      </c>
      <c r="M37" s="32">
        <v>0.45568770000000003</v>
      </c>
      <c r="N37" s="32">
        <v>0</v>
      </c>
      <c r="O37" s="32">
        <v>0</v>
      </c>
      <c r="P37" s="32">
        <f t="shared" si="8"/>
        <v>0.51533833000000007</v>
      </c>
      <c r="Q37" s="32">
        <v>0</v>
      </c>
      <c r="R37" s="32">
        <f>AD37+AF37+AH37</f>
        <v>0.51533833000000007</v>
      </c>
      <c r="S37" s="32">
        <v>0</v>
      </c>
      <c r="T37" s="32">
        <v>0</v>
      </c>
      <c r="U37" s="36" t="s">
        <v>129</v>
      </c>
      <c r="V37" s="36" t="s">
        <v>129</v>
      </c>
      <c r="W37" s="36" t="s">
        <v>129</v>
      </c>
      <c r="X37" s="37">
        <f t="shared" si="10"/>
        <v>0.45568770000000003</v>
      </c>
      <c r="Y37" s="36" t="s">
        <v>129</v>
      </c>
      <c r="Z37" s="32">
        <f t="shared" si="11"/>
        <v>0.51533833000000007</v>
      </c>
      <c r="AA37" s="36" t="s">
        <v>129</v>
      </c>
      <c r="AB37" s="36" t="s">
        <v>129</v>
      </c>
      <c r="AC37" s="35">
        <v>0</v>
      </c>
      <c r="AD37" s="35">
        <v>0</v>
      </c>
      <c r="AE37" s="35">
        <v>0.45568770000000003</v>
      </c>
      <c r="AF37" s="35">
        <v>0</v>
      </c>
      <c r="AG37" s="35">
        <v>0</v>
      </c>
      <c r="AH37" s="35">
        <v>0.51533833000000007</v>
      </c>
      <c r="AI37" s="33">
        <f t="shared" si="16"/>
        <v>0.45568770000000003</v>
      </c>
      <c r="AJ37" s="32">
        <f t="shared" si="17"/>
        <v>0.51533833000000007</v>
      </c>
      <c r="AK37" s="49" t="s">
        <v>161</v>
      </c>
      <c r="AL37" s="34">
        <f t="shared" si="57"/>
        <v>0</v>
      </c>
      <c r="AM37" s="34">
        <f t="shared" si="18"/>
        <v>0</v>
      </c>
      <c r="AO37" s="51">
        <f t="shared" si="19"/>
        <v>0</v>
      </c>
    </row>
    <row r="38" spans="1:41" ht="46.8" x14ac:dyDescent="0.3">
      <c r="A38" s="26" t="s">
        <v>105</v>
      </c>
      <c r="B38" s="27" t="s">
        <v>136</v>
      </c>
      <c r="C38" s="26" t="s">
        <v>106</v>
      </c>
      <c r="D38" s="25" t="s">
        <v>130</v>
      </c>
      <c r="E38" s="31">
        <v>2023</v>
      </c>
      <c r="F38" s="25">
        <f t="shared" si="58"/>
        <v>2023</v>
      </c>
      <c r="G38" s="25">
        <f t="shared" si="58"/>
        <v>2023</v>
      </c>
      <c r="H38" s="25" t="s">
        <v>129</v>
      </c>
      <c r="I38" s="25" t="s">
        <v>129</v>
      </c>
      <c r="J38" s="25" t="s">
        <v>129</v>
      </c>
      <c r="K38" s="32">
        <f t="shared" si="6"/>
        <v>0.16682533000000002</v>
      </c>
      <c r="L38" s="32">
        <v>0</v>
      </c>
      <c r="M38" s="32">
        <v>0.16682533000000002</v>
      </c>
      <c r="N38" s="32">
        <v>0</v>
      </c>
      <c r="O38" s="32">
        <v>0</v>
      </c>
      <c r="P38" s="32">
        <f t="shared" si="8"/>
        <v>0.14433382999999997</v>
      </c>
      <c r="Q38" s="32">
        <v>0</v>
      </c>
      <c r="R38" s="32">
        <f>AF38+AD38+AH38</f>
        <v>0.14433382999999997</v>
      </c>
      <c r="S38" s="32">
        <v>0</v>
      </c>
      <c r="T38" s="32">
        <v>0</v>
      </c>
      <c r="U38" s="36" t="s">
        <v>129</v>
      </c>
      <c r="V38" s="36" t="s">
        <v>129</v>
      </c>
      <c r="W38" s="36" t="s">
        <v>129</v>
      </c>
      <c r="X38" s="37">
        <f t="shared" si="10"/>
        <v>0.16682533000000002</v>
      </c>
      <c r="Y38" s="36" t="s">
        <v>129</v>
      </c>
      <c r="Z38" s="32">
        <f t="shared" si="11"/>
        <v>0.14433382999999997</v>
      </c>
      <c r="AA38" s="36" t="s">
        <v>129</v>
      </c>
      <c r="AB38" s="36" t="s">
        <v>129</v>
      </c>
      <c r="AC38" s="35">
        <v>0</v>
      </c>
      <c r="AD38" s="35">
        <v>0</v>
      </c>
      <c r="AE38" s="35">
        <v>0.16682533000000002</v>
      </c>
      <c r="AF38" s="35">
        <v>0.14433382999999997</v>
      </c>
      <c r="AG38" s="35">
        <v>0</v>
      </c>
      <c r="AH38" s="35">
        <v>0</v>
      </c>
      <c r="AI38" s="35">
        <f t="shared" si="16"/>
        <v>0.16682533000000002</v>
      </c>
      <c r="AJ38" s="32">
        <f t="shared" si="17"/>
        <v>0.14433382999999997</v>
      </c>
      <c r="AK38" s="49" t="s">
        <v>162</v>
      </c>
      <c r="AL38" s="34">
        <f t="shared" si="57"/>
        <v>0</v>
      </c>
      <c r="AM38" s="34">
        <f t="shared" si="18"/>
        <v>0</v>
      </c>
      <c r="AO38" s="51">
        <f t="shared" si="19"/>
        <v>0</v>
      </c>
    </row>
    <row r="39" spans="1:41" ht="109.2" x14ac:dyDescent="0.3">
      <c r="A39" s="26" t="s">
        <v>107</v>
      </c>
      <c r="B39" s="27" t="s">
        <v>137</v>
      </c>
      <c r="C39" s="26" t="s">
        <v>109</v>
      </c>
      <c r="D39" s="25" t="s">
        <v>130</v>
      </c>
      <c r="E39" s="31">
        <v>2022</v>
      </c>
      <c r="F39" s="25">
        <v>2024</v>
      </c>
      <c r="G39" s="25">
        <f>F39</f>
        <v>2024</v>
      </c>
      <c r="H39" s="25" t="s">
        <v>129</v>
      </c>
      <c r="I39" s="25" t="s">
        <v>129</v>
      </c>
      <c r="J39" s="25" t="s">
        <v>129</v>
      </c>
      <c r="K39" s="32">
        <f t="shared" si="6"/>
        <v>1.1642368019999998</v>
      </c>
      <c r="L39" s="32">
        <v>0</v>
      </c>
      <c r="M39" s="32">
        <v>1.1642368019999998</v>
      </c>
      <c r="N39" s="32">
        <v>0</v>
      </c>
      <c r="O39" s="32">
        <v>0</v>
      </c>
      <c r="P39" s="32">
        <f t="shared" si="8"/>
        <v>0.81556333000000003</v>
      </c>
      <c r="Q39" s="32">
        <v>0</v>
      </c>
      <c r="R39" s="32">
        <f>AD39+AF39+AH39</f>
        <v>0.81556333000000003</v>
      </c>
      <c r="S39" s="32">
        <v>0</v>
      </c>
      <c r="T39" s="32">
        <v>0</v>
      </c>
      <c r="U39" s="36" t="s">
        <v>129</v>
      </c>
      <c r="V39" s="36" t="s">
        <v>129</v>
      </c>
      <c r="W39" s="36" t="s">
        <v>129</v>
      </c>
      <c r="X39" s="37">
        <f t="shared" si="10"/>
        <v>1.1642368019999998</v>
      </c>
      <c r="Y39" s="36" t="s">
        <v>129</v>
      </c>
      <c r="Z39" s="32">
        <f t="shared" si="11"/>
        <v>0.81556333000000003</v>
      </c>
      <c r="AA39" s="36" t="s">
        <v>129</v>
      </c>
      <c r="AB39" s="36" t="s">
        <v>129</v>
      </c>
      <c r="AC39" s="35">
        <v>0.41975530000000005</v>
      </c>
      <c r="AD39" s="35">
        <v>0.41975529</v>
      </c>
      <c r="AE39" s="35">
        <v>0.27473425199999996</v>
      </c>
      <c r="AF39" s="35">
        <v>0</v>
      </c>
      <c r="AG39" s="35">
        <v>0.46974725000000001</v>
      </c>
      <c r="AH39" s="35">
        <v>0.39580804000000003</v>
      </c>
      <c r="AI39" s="33">
        <f t="shared" si="16"/>
        <v>1.164236802</v>
      </c>
      <c r="AJ39" s="32">
        <f t="shared" si="17"/>
        <v>0.81556333000000003</v>
      </c>
      <c r="AK39" s="49" t="s">
        <v>163</v>
      </c>
      <c r="AL39" s="34">
        <f t="shared" si="57"/>
        <v>0</v>
      </c>
      <c r="AM39" s="34">
        <f t="shared" si="18"/>
        <v>0</v>
      </c>
      <c r="AO39" s="51">
        <f t="shared" si="19"/>
        <v>0</v>
      </c>
    </row>
    <row r="40" spans="1:41" ht="46.8" x14ac:dyDescent="0.3">
      <c r="A40" s="26" t="s">
        <v>108</v>
      </c>
      <c r="B40" s="27" t="s">
        <v>111</v>
      </c>
      <c r="C40" s="26" t="s">
        <v>112</v>
      </c>
      <c r="D40" s="25" t="s">
        <v>130</v>
      </c>
      <c r="E40" s="31">
        <v>2022</v>
      </c>
      <c r="F40" s="25">
        <v>2024</v>
      </c>
      <c r="G40" s="25">
        <v>2024</v>
      </c>
      <c r="H40" s="25" t="s">
        <v>129</v>
      </c>
      <c r="I40" s="25" t="s">
        <v>129</v>
      </c>
      <c r="J40" s="25" t="s">
        <v>129</v>
      </c>
      <c r="K40" s="32">
        <f t="shared" si="6"/>
        <v>9.9209682400000005</v>
      </c>
      <c r="L40" s="32">
        <v>0</v>
      </c>
      <c r="M40" s="32">
        <v>9.9209682400000005</v>
      </c>
      <c r="N40" s="32">
        <v>0</v>
      </c>
      <c r="O40" s="32">
        <v>0</v>
      </c>
      <c r="P40" s="32">
        <f t="shared" si="8"/>
        <v>8.5805075599999991</v>
      </c>
      <c r="Q40" s="32">
        <v>0</v>
      </c>
      <c r="R40" s="32">
        <f>AD40+AF40+AH40</f>
        <v>8.5805075599999991</v>
      </c>
      <c r="S40" s="32">
        <v>0</v>
      </c>
      <c r="T40" s="32">
        <v>0</v>
      </c>
      <c r="U40" s="36" t="s">
        <v>129</v>
      </c>
      <c r="V40" s="36" t="s">
        <v>129</v>
      </c>
      <c r="W40" s="36" t="s">
        <v>129</v>
      </c>
      <c r="X40" s="37">
        <f t="shared" si="10"/>
        <v>9.9209682400000005</v>
      </c>
      <c r="Y40" s="36" t="s">
        <v>129</v>
      </c>
      <c r="Z40" s="32">
        <f t="shared" si="11"/>
        <v>8.5805075599999991</v>
      </c>
      <c r="AA40" s="36" t="s">
        <v>129</v>
      </c>
      <c r="AB40" s="36" t="s">
        <v>129</v>
      </c>
      <c r="AC40" s="35">
        <v>2.5712372999999999</v>
      </c>
      <c r="AD40" s="35">
        <v>2.2351823</v>
      </c>
      <c r="AE40" s="35">
        <v>4.1593347500000002</v>
      </c>
      <c r="AF40" s="35">
        <v>5.8450626999999997</v>
      </c>
      <c r="AG40" s="35">
        <v>3.19039619</v>
      </c>
      <c r="AH40" s="35">
        <v>0.50026256000000002</v>
      </c>
      <c r="AI40" s="33">
        <f t="shared" si="16"/>
        <v>9.9209682400000005</v>
      </c>
      <c r="AJ40" s="32">
        <f t="shared" si="17"/>
        <v>8.5805075600000009</v>
      </c>
      <c r="AK40" s="49" t="s">
        <v>164</v>
      </c>
      <c r="AL40" s="38">
        <f t="shared" si="57"/>
        <v>0</v>
      </c>
      <c r="AM40" s="34">
        <f t="shared" si="18"/>
        <v>0</v>
      </c>
      <c r="AO40" s="51">
        <f t="shared" si="19"/>
        <v>0</v>
      </c>
    </row>
    <row r="41" spans="1:41" ht="93.6" x14ac:dyDescent="0.3">
      <c r="A41" s="26" t="s">
        <v>110</v>
      </c>
      <c r="B41" s="27" t="s">
        <v>113</v>
      </c>
      <c r="C41" s="26" t="s">
        <v>114</v>
      </c>
      <c r="D41" s="25" t="s">
        <v>130</v>
      </c>
      <c r="E41" s="31">
        <v>2023</v>
      </c>
      <c r="F41" s="25">
        <v>2024</v>
      </c>
      <c r="G41" s="25">
        <v>2024</v>
      </c>
      <c r="H41" s="25" t="s">
        <v>129</v>
      </c>
      <c r="I41" s="25" t="s">
        <v>129</v>
      </c>
      <c r="J41" s="25" t="s">
        <v>129</v>
      </c>
      <c r="K41" s="32">
        <f t="shared" si="6"/>
        <v>1.5421782700000002</v>
      </c>
      <c r="L41" s="32">
        <v>0</v>
      </c>
      <c r="M41" s="32">
        <v>1.5421782700000002</v>
      </c>
      <c r="N41" s="32">
        <v>0</v>
      </c>
      <c r="O41" s="32">
        <v>0</v>
      </c>
      <c r="P41" s="32">
        <f t="shared" si="8"/>
        <v>1.0647687100000001</v>
      </c>
      <c r="Q41" s="32">
        <v>0</v>
      </c>
      <c r="R41" s="32">
        <f>AF41+AH41</f>
        <v>1.0647687100000001</v>
      </c>
      <c r="S41" s="32">
        <v>0</v>
      </c>
      <c r="T41" s="32">
        <v>0</v>
      </c>
      <c r="U41" s="36" t="s">
        <v>129</v>
      </c>
      <c r="V41" s="36" t="s">
        <v>129</v>
      </c>
      <c r="W41" s="36" t="s">
        <v>129</v>
      </c>
      <c r="X41" s="37">
        <f t="shared" si="10"/>
        <v>1.5421782700000002</v>
      </c>
      <c r="Y41" s="36" t="s">
        <v>129</v>
      </c>
      <c r="Z41" s="32">
        <f t="shared" si="11"/>
        <v>1.0647687100000001</v>
      </c>
      <c r="AA41" s="36" t="s">
        <v>129</v>
      </c>
      <c r="AB41" s="36" t="s">
        <v>129</v>
      </c>
      <c r="AC41" s="35">
        <v>0</v>
      </c>
      <c r="AD41" s="35">
        <v>0</v>
      </c>
      <c r="AE41" s="35">
        <v>0</v>
      </c>
      <c r="AF41" s="35">
        <v>0.69106354000000003</v>
      </c>
      <c r="AG41" s="35">
        <v>1.5421782700000002</v>
      </c>
      <c r="AH41" s="35">
        <v>0.37370517000000003</v>
      </c>
      <c r="AI41" s="33">
        <f t="shared" si="16"/>
        <v>1.5421782700000002</v>
      </c>
      <c r="AJ41" s="32">
        <f t="shared" si="17"/>
        <v>1.0647687100000001</v>
      </c>
      <c r="AK41" s="49" t="s">
        <v>165</v>
      </c>
      <c r="AL41" s="34">
        <f t="shared" si="57"/>
        <v>0</v>
      </c>
      <c r="AM41" s="34">
        <f t="shared" si="18"/>
        <v>0</v>
      </c>
      <c r="AO41" s="51">
        <f t="shared" si="19"/>
        <v>0</v>
      </c>
    </row>
    <row r="42" spans="1:41" ht="31.2" x14ac:dyDescent="0.3">
      <c r="A42" s="20" t="s">
        <v>57</v>
      </c>
      <c r="B42" s="21" t="s">
        <v>58</v>
      </c>
      <c r="C42" s="26" t="s">
        <v>79</v>
      </c>
      <c r="D42" s="25" t="s">
        <v>129</v>
      </c>
      <c r="E42" s="25" t="s">
        <v>129</v>
      </c>
      <c r="F42" s="25" t="s">
        <v>129</v>
      </c>
      <c r="G42" s="25" t="s">
        <v>129</v>
      </c>
      <c r="H42" s="25" t="s">
        <v>129</v>
      </c>
      <c r="I42" s="25" t="s">
        <v>129</v>
      </c>
      <c r="J42" s="25" t="s">
        <v>129</v>
      </c>
      <c r="K42" s="32">
        <f t="shared" si="6"/>
        <v>0</v>
      </c>
      <c r="L42" s="32">
        <v>0</v>
      </c>
      <c r="M42" s="32">
        <v>0</v>
      </c>
      <c r="N42" s="32">
        <v>0</v>
      </c>
      <c r="O42" s="32">
        <v>0</v>
      </c>
      <c r="P42" s="32">
        <f t="shared" si="8"/>
        <v>0</v>
      </c>
      <c r="Q42" s="32">
        <v>0</v>
      </c>
      <c r="R42" s="32">
        <v>0</v>
      </c>
      <c r="S42" s="32">
        <v>0</v>
      </c>
      <c r="T42" s="32">
        <v>0</v>
      </c>
      <c r="U42" s="36" t="s">
        <v>129</v>
      </c>
      <c r="V42" s="36" t="s">
        <v>129</v>
      </c>
      <c r="W42" s="36" t="s">
        <v>129</v>
      </c>
      <c r="X42" s="37">
        <f t="shared" si="10"/>
        <v>0</v>
      </c>
      <c r="Y42" s="36" t="s">
        <v>129</v>
      </c>
      <c r="Z42" s="32">
        <f t="shared" si="11"/>
        <v>0</v>
      </c>
      <c r="AA42" s="36" t="s">
        <v>129</v>
      </c>
      <c r="AB42" s="36" t="s">
        <v>129</v>
      </c>
      <c r="AC42" s="35">
        <v>0</v>
      </c>
      <c r="AD42" s="35">
        <v>0</v>
      </c>
      <c r="AE42" s="35">
        <v>0</v>
      </c>
      <c r="AF42" s="35">
        <v>0</v>
      </c>
      <c r="AG42" s="35">
        <v>0</v>
      </c>
      <c r="AH42" s="35">
        <v>0</v>
      </c>
      <c r="AI42" s="33">
        <f t="shared" si="16"/>
        <v>0</v>
      </c>
      <c r="AJ42" s="32">
        <f t="shared" si="17"/>
        <v>0</v>
      </c>
      <c r="AK42" s="48" t="s">
        <v>129</v>
      </c>
      <c r="AL42" s="34">
        <f t="shared" si="57"/>
        <v>0</v>
      </c>
      <c r="AM42" s="34">
        <f t="shared" si="18"/>
        <v>0</v>
      </c>
      <c r="AO42" s="51">
        <f t="shared" si="19"/>
        <v>0</v>
      </c>
    </row>
    <row r="43" spans="1:41" ht="31.2" x14ac:dyDescent="0.3">
      <c r="A43" s="20" t="s">
        <v>59</v>
      </c>
      <c r="B43" s="21" t="s">
        <v>60</v>
      </c>
      <c r="C43" s="26" t="s">
        <v>79</v>
      </c>
      <c r="D43" s="25" t="s">
        <v>129</v>
      </c>
      <c r="E43" s="25" t="s">
        <v>129</v>
      </c>
      <c r="F43" s="25" t="s">
        <v>129</v>
      </c>
      <c r="G43" s="25" t="s">
        <v>129</v>
      </c>
      <c r="H43" s="25" t="s">
        <v>129</v>
      </c>
      <c r="I43" s="25" t="s">
        <v>129</v>
      </c>
      <c r="J43" s="25" t="s">
        <v>129</v>
      </c>
      <c r="K43" s="32">
        <f t="shared" si="6"/>
        <v>0</v>
      </c>
      <c r="L43" s="32">
        <v>0</v>
      </c>
      <c r="M43" s="32">
        <v>0</v>
      </c>
      <c r="N43" s="32">
        <v>0</v>
      </c>
      <c r="O43" s="32">
        <v>0</v>
      </c>
      <c r="P43" s="32">
        <f t="shared" si="8"/>
        <v>0</v>
      </c>
      <c r="Q43" s="32">
        <v>0</v>
      </c>
      <c r="R43" s="32">
        <v>0</v>
      </c>
      <c r="S43" s="32">
        <v>0</v>
      </c>
      <c r="T43" s="32">
        <v>0</v>
      </c>
      <c r="U43" s="36" t="s">
        <v>129</v>
      </c>
      <c r="V43" s="36" t="s">
        <v>129</v>
      </c>
      <c r="W43" s="36" t="s">
        <v>129</v>
      </c>
      <c r="X43" s="37">
        <f t="shared" si="10"/>
        <v>0</v>
      </c>
      <c r="Y43" s="36" t="s">
        <v>129</v>
      </c>
      <c r="Z43" s="32">
        <f t="shared" si="11"/>
        <v>0</v>
      </c>
      <c r="AA43" s="36" t="s">
        <v>129</v>
      </c>
      <c r="AB43" s="36" t="s">
        <v>129</v>
      </c>
      <c r="AC43" s="35">
        <v>0</v>
      </c>
      <c r="AD43" s="35">
        <v>0</v>
      </c>
      <c r="AE43" s="35">
        <v>0</v>
      </c>
      <c r="AF43" s="35">
        <v>0</v>
      </c>
      <c r="AG43" s="35">
        <v>0</v>
      </c>
      <c r="AH43" s="35">
        <v>0</v>
      </c>
      <c r="AI43" s="33">
        <f t="shared" si="16"/>
        <v>0</v>
      </c>
      <c r="AJ43" s="32">
        <f t="shared" si="17"/>
        <v>0</v>
      </c>
      <c r="AK43" s="48" t="s">
        <v>129</v>
      </c>
      <c r="AL43" s="34">
        <f t="shared" si="57"/>
        <v>0</v>
      </c>
      <c r="AM43" s="34">
        <f t="shared" si="18"/>
        <v>0</v>
      </c>
      <c r="AO43" s="51">
        <f t="shared" si="19"/>
        <v>0</v>
      </c>
    </row>
    <row r="44" spans="1:41" ht="31.2" x14ac:dyDescent="0.3">
      <c r="A44" s="23" t="s">
        <v>61</v>
      </c>
      <c r="B44" s="24" t="s">
        <v>42</v>
      </c>
      <c r="C44" s="23" t="s">
        <v>79</v>
      </c>
      <c r="D44" s="30" t="s">
        <v>129</v>
      </c>
      <c r="E44" s="25" t="s">
        <v>129</v>
      </c>
      <c r="F44" s="25" t="s">
        <v>129</v>
      </c>
      <c r="G44" s="25" t="s">
        <v>129</v>
      </c>
      <c r="H44" s="25" t="s">
        <v>129</v>
      </c>
      <c r="I44" s="25" t="s">
        <v>129</v>
      </c>
      <c r="J44" s="25" t="s">
        <v>129</v>
      </c>
      <c r="K44" s="32">
        <f t="shared" si="6"/>
        <v>0</v>
      </c>
      <c r="L44" s="32">
        <v>0</v>
      </c>
      <c r="M44" s="32">
        <v>0</v>
      </c>
      <c r="N44" s="32">
        <v>0</v>
      </c>
      <c r="O44" s="32">
        <v>0</v>
      </c>
      <c r="P44" s="32">
        <f t="shared" si="8"/>
        <v>0</v>
      </c>
      <c r="Q44" s="32">
        <v>0</v>
      </c>
      <c r="R44" s="32">
        <v>0</v>
      </c>
      <c r="S44" s="32">
        <v>0</v>
      </c>
      <c r="T44" s="32">
        <v>0</v>
      </c>
      <c r="U44" s="36" t="s">
        <v>129</v>
      </c>
      <c r="V44" s="36" t="s">
        <v>129</v>
      </c>
      <c r="W44" s="36" t="s">
        <v>129</v>
      </c>
      <c r="X44" s="37">
        <f t="shared" si="10"/>
        <v>0</v>
      </c>
      <c r="Y44" s="36" t="s">
        <v>129</v>
      </c>
      <c r="Z44" s="32">
        <f t="shared" si="11"/>
        <v>0</v>
      </c>
      <c r="AA44" s="36" t="s">
        <v>129</v>
      </c>
      <c r="AB44" s="36" t="s">
        <v>129</v>
      </c>
      <c r="AC44" s="35">
        <v>0</v>
      </c>
      <c r="AD44" s="35">
        <v>0</v>
      </c>
      <c r="AE44" s="35">
        <v>0</v>
      </c>
      <c r="AF44" s="35">
        <v>0</v>
      </c>
      <c r="AG44" s="35">
        <v>0</v>
      </c>
      <c r="AH44" s="35">
        <v>0</v>
      </c>
      <c r="AI44" s="33">
        <f t="shared" si="16"/>
        <v>0</v>
      </c>
      <c r="AJ44" s="32">
        <f t="shared" si="17"/>
        <v>0</v>
      </c>
      <c r="AK44" s="48" t="s">
        <v>129</v>
      </c>
      <c r="AL44" s="34">
        <f t="shared" si="57"/>
        <v>0</v>
      </c>
      <c r="AM44" s="34">
        <f t="shared" si="18"/>
        <v>0</v>
      </c>
      <c r="AO44" s="51">
        <f t="shared" si="19"/>
        <v>0</v>
      </c>
    </row>
    <row r="45" spans="1:41" x14ac:dyDescent="0.3">
      <c r="A45" s="23" t="s">
        <v>62</v>
      </c>
      <c r="B45" s="24" t="s">
        <v>44</v>
      </c>
      <c r="C45" s="23" t="s">
        <v>79</v>
      </c>
      <c r="D45" s="30" t="s">
        <v>129</v>
      </c>
      <c r="E45" s="25" t="s">
        <v>129</v>
      </c>
      <c r="F45" s="25" t="s">
        <v>129</v>
      </c>
      <c r="G45" s="25" t="s">
        <v>129</v>
      </c>
      <c r="H45" s="25" t="s">
        <v>129</v>
      </c>
      <c r="I45" s="25" t="s">
        <v>129</v>
      </c>
      <c r="J45" s="25" t="s">
        <v>129</v>
      </c>
      <c r="K45" s="35">
        <f t="shared" ref="K45:O45" si="59">K46+K47+K48+K56</f>
        <v>19.982971060000001</v>
      </c>
      <c r="L45" s="35">
        <f t="shared" si="59"/>
        <v>0</v>
      </c>
      <c r="M45" s="35">
        <f t="shared" si="59"/>
        <v>0</v>
      </c>
      <c r="N45" s="35">
        <f t="shared" si="59"/>
        <v>1.0825817</v>
      </c>
      <c r="O45" s="35">
        <f t="shared" si="59"/>
        <v>18.900389360000002</v>
      </c>
      <c r="P45" s="35">
        <f t="shared" ref="P45:T45" si="60">P46+P47+P48+P56</f>
        <v>20.07203646</v>
      </c>
      <c r="Q45" s="35">
        <f t="shared" si="60"/>
        <v>0</v>
      </c>
      <c r="R45" s="35">
        <f t="shared" si="60"/>
        <v>0</v>
      </c>
      <c r="S45" s="35">
        <f t="shared" si="60"/>
        <v>9.8881634399999996</v>
      </c>
      <c r="T45" s="35">
        <f t="shared" si="60"/>
        <v>10.18387302</v>
      </c>
      <c r="U45" s="36" t="s">
        <v>129</v>
      </c>
      <c r="V45" s="36" t="s">
        <v>129</v>
      </c>
      <c r="W45" s="36" t="s">
        <v>129</v>
      </c>
      <c r="X45" s="37">
        <f t="shared" si="10"/>
        <v>19.982971060000001</v>
      </c>
      <c r="Y45" s="36" t="s">
        <v>129</v>
      </c>
      <c r="Z45" s="32">
        <f t="shared" si="11"/>
        <v>20.07203646</v>
      </c>
      <c r="AA45" s="36" t="s">
        <v>129</v>
      </c>
      <c r="AB45" s="36" t="s">
        <v>129</v>
      </c>
      <c r="AC45" s="35">
        <f t="shared" ref="AC45" si="61">AC46+AC47+AC48+AC56</f>
        <v>2.2346483500000001</v>
      </c>
      <c r="AD45" s="35">
        <f t="shared" ref="AD45:AH45" si="62">AD46+AD47+AD48+AD56</f>
        <v>2.2346483199999998</v>
      </c>
      <c r="AE45" s="35">
        <f t="shared" ref="AE45" si="63">AE46+AE47+AE48+AE56</f>
        <v>8.6450670800000005</v>
      </c>
      <c r="AF45" s="35">
        <f t="shared" si="62"/>
        <v>5.7361041700000008</v>
      </c>
      <c r="AG45" s="35">
        <f t="shared" ref="AG45" si="64">AG46+AG47+AG48+AG56</f>
        <v>9.1032556299999996</v>
      </c>
      <c r="AH45" s="35">
        <f t="shared" si="62"/>
        <v>12.101283969999999</v>
      </c>
      <c r="AI45" s="35">
        <f t="shared" si="16"/>
        <v>19.982971060000001</v>
      </c>
      <c r="AJ45" s="32">
        <f t="shared" si="17"/>
        <v>20.07203646</v>
      </c>
      <c r="AK45" s="48" t="s">
        <v>129</v>
      </c>
      <c r="AL45" s="34">
        <f t="shared" si="57"/>
        <v>0</v>
      </c>
      <c r="AM45" s="34">
        <f t="shared" si="18"/>
        <v>0</v>
      </c>
      <c r="AO45" s="51">
        <f t="shared" si="19"/>
        <v>0</v>
      </c>
    </row>
    <row r="46" spans="1:41" ht="31.2" x14ac:dyDescent="0.3">
      <c r="A46" s="20" t="s">
        <v>63</v>
      </c>
      <c r="B46" s="21" t="s">
        <v>64</v>
      </c>
      <c r="C46" s="26" t="s">
        <v>79</v>
      </c>
      <c r="D46" s="25" t="s">
        <v>129</v>
      </c>
      <c r="E46" s="25" t="s">
        <v>129</v>
      </c>
      <c r="F46" s="25" t="s">
        <v>129</v>
      </c>
      <c r="G46" s="25" t="s">
        <v>129</v>
      </c>
      <c r="H46" s="25" t="s">
        <v>129</v>
      </c>
      <c r="I46" s="25" t="s">
        <v>129</v>
      </c>
      <c r="J46" s="25" t="s">
        <v>129</v>
      </c>
      <c r="K46" s="32">
        <f t="shared" ref="K46:K47" si="65">L46+M46+N46+O46</f>
        <v>0</v>
      </c>
      <c r="L46" s="32">
        <v>0</v>
      </c>
      <c r="M46" s="32">
        <v>0</v>
      </c>
      <c r="N46" s="32">
        <v>0</v>
      </c>
      <c r="O46" s="32">
        <v>0</v>
      </c>
      <c r="P46" s="32">
        <f t="shared" si="8"/>
        <v>0</v>
      </c>
      <c r="Q46" s="32">
        <v>0</v>
      </c>
      <c r="R46" s="32">
        <v>0</v>
      </c>
      <c r="S46" s="32">
        <v>0</v>
      </c>
      <c r="T46" s="32">
        <v>0</v>
      </c>
      <c r="U46" s="36" t="s">
        <v>129</v>
      </c>
      <c r="V46" s="36" t="s">
        <v>129</v>
      </c>
      <c r="W46" s="36" t="s">
        <v>129</v>
      </c>
      <c r="X46" s="37">
        <f t="shared" si="10"/>
        <v>0</v>
      </c>
      <c r="Y46" s="36" t="s">
        <v>129</v>
      </c>
      <c r="Z46" s="32">
        <f t="shared" si="11"/>
        <v>0</v>
      </c>
      <c r="AA46" s="36" t="s">
        <v>129</v>
      </c>
      <c r="AB46" s="36" t="s">
        <v>129</v>
      </c>
      <c r="AC46" s="35">
        <v>0</v>
      </c>
      <c r="AD46" s="35">
        <v>0</v>
      </c>
      <c r="AE46" s="35">
        <v>0</v>
      </c>
      <c r="AF46" s="35">
        <v>0</v>
      </c>
      <c r="AG46" s="35">
        <v>0</v>
      </c>
      <c r="AH46" s="35">
        <v>0</v>
      </c>
      <c r="AI46" s="35">
        <f t="shared" si="16"/>
        <v>0</v>
      </c>
      <c r="AJ46" s="32">
        <f t="shared" si="17"/>
        <v>0</v>
      </c>
      <c r="AK46" s="48" t="s">
        <v>129</v>
      </c>
      <c r="AL46" s="34">
        <f t="shared" si="57"/>
        <v>0</v>
      </c>
      <c r="AM46" s="34">
        <f t="shared" si="18"/>
        <v>0</v>
      </c>
      <c r="AO46" s="51">
        <f t="shared" si="19"/>
        <v>0</v>
      </c>
    </row>
    <row r="47" spans="1:41" ht="31.2" x14ac:dyDescent="0.3">
      <c r="A47" s="20" t="s">
        <v>65</v>
      </c>
      <c r="B47" s="21" t="s">
        <v>66</v>
      </c>
      <c r="C47" s="26" t="s">
        <v>79</v>
      </c>
      <c r="D47" s="25" t="s">
        <v>129</v>
      </c>
      <c r="E47" s="25" t="s">
        <v>129</v>
      </c>
      <c r="F47" s="25" t="s">
        <v>129</v>
      </c>
      <c r="G47" s="25" t="s">
        <v>129</v>
      </c>
      <c r="H47" s="25" t="s">
        <v>129</v>
      </c>
      <c r="I47" s="25" t="s">
        <v>129</v>
      </c>
      <c r="J47" s="25" t="s">
        <v>129</v>
      </c>
      <c r="K47" s="32">
        <f t="shared" si="65"/>
        <v>0</v>
      </c>
      <c r="L47" s="32">
        <v>0</v>
      </c>
      <c r="M47" s="32">
        <v>0</v>
      </c>
      <c r="N47" s="32">
        <v>0</v>
      </c>
      <c r="O47" s="32">
        <v>0</v>
      </c>
      <c r="P47" s="32">
        <f t="shared" si="8"/>
        <v>0</v>
      </c>
      <c r="Q47" s="32">
        <v>0</v>
      </c>
      <c r="R47" s="32">
        <v>0</v>
      </c>
      <c r="S47" s="32">
        <v>0</v>
      </c>
      <c r="T47" s="32">
        <v>0</v>
      </c>
      <c r="U47" s="36" t="s">
        <v>129</v>
      </c>
      <c r="V47" s="36" t="s">
        <v>129</v>
      </c>
      <c r="W47" s="36" t="s">
        <v>129</v>
      </c>
      <c r="X47" s="37">
        <f t="shared" si="10"/>
        <v>0</v>
      </c>
      <c r="Y47" s="36" t="s">
        <v>129</v>
      </c>
      <c r="Z47" s="32">
        <f t="shared" si="11"/>
        <v>0</v>
      </c>
      <c r="AA47" s="36" t="s">
        <v>129</v>
      </c>
      <c r="AB47" s="36" t="s">
        <v>129</v>
      </c>
      <c r="AC47" s="35">
        <v>0</v>
      </c>
      <c r="AD47" s="35">
        <v>0</v>
      </c>
      <c r="AE47" s="35">
        <v>0</v>
      </c>
      <c r="AF47" s="35">
        <v>0</v>
      </c>
      <c r="AG47" s="35">
        <v>0</v>
      </c>
      <c r="AH47" s="35">
        <v>0</v>
      </c>
      <c r="AI47" s="33">
        <f t="shared" si="16"/>
        <v>0</v>
      </c>
      <c r="AJ47" s="32">
        <f t="shared" si="17"/>
        <v>0</v>
      </c>
      <c r="AK47" s="48" t="s">
        <v>129</v>
      </c>
      <c r="AL47" s="34">
        <f t="shared" si="57"/>
        <v>0</v>
      </c>
      <c r="AM47" s="34">
        <f t="shared" si="18"/>
        <v>0</v>
      </c>
      <c r="AO47" s="51">
        <f t="shared" si="19"/>
        <v>0</v>
      </c>
    </row>
    <row r="48" spans="1:41" ht="46.8" x14ac:dyDescent="0.3">
      <c r="A48" s="20" t="s">
        <v>67</v>
      </c>
      <c r="B48" s="27" t="s">
        <v>115</v>
      </c>
      <c r="C48" s="26" t="s">
        <v>79</v>
      </c>
      <c r="D48" s="25" t="s">
        <v>129</v>
      </c>
      <c r="E48" s="25" t="s">
        <v>129</v>
      </c>
      <c r="F48" s="25" t="s">
        <v>129</v>
      </c>
      <c r="G48" s="25" t="s">
        <v>129</v>
      </c>
      <c r="H48" s="25" t="s">
        <v>129</v>
      </c>
      <c r="I48" s="25" t="s">
        <v>129</v>
      </c>
      <c r="J48" s="25" t="s">
        <v>129</v>
      </c>
      <c r="K48" s="33">
        <f t="shared" ref="K48:N48" si="66">K49+K50+K51+K52+K53+K54+K55</f>
        <v>19.982971060000001</v>
      </c>
      <c r="L48" s="33">
        <f t="shared" si="66"/>
        <v>0</v>
      </c>
      <c r="M48" s="33">
        <f t="shared" si="66"/>
        <v>0</v>
      </c>
      <c r="N48" s="33">
        <f t="shared" si="66"/>
        <v>1.0825817</v>
      </c>
      <c r="O48" s="33">
        <f>O49+O50+O51+O52+O53+O54+O55</f>
        <v>18.900389360000002</v>
      </c>
      <c r="P48" s="33">
        <f t="shared" ref="P48:S48" si="67">P49+P50+P51+P52+P53+P54+P55</f>
        <v>20.07203646</v>
      </c>
      <c r="Q48" s="33">
        <f t="shared" si="67"/>
        <v>0</v>
      </c>
      <c r="R48" s="33">
        <f t="shared" si="67"/>
        <v>0</v>
      </c>
      <c r="S48" s="33">
        <f t="shared" si="67"/>
        <v>9.8881634399999996</v>
      </c>
      <c r="T48" s="33">
        <f>T49+T50+T51+T52+T53+T54+T55</f>
        <v>10.18387302</v>
      </c>
      <c r="U48" s="36" t="s">
        <v>129</v>
      </c>
      <c r="V48" s="36" t="s">
        <v>129</v>
      </c>
      <c r="W48" s="36" t="s">
        <v>129</v>
      </c>
      <c r="X48" s="37">
        <f t="shared" si="10"/>
        <v>19.982971060000001</v>
      </c>
      <c r="Y48" s="36" t="s">
        <v>129</v>
      </c>
      <c r="Z48" s="32">
        <f t="shared" si="11"/>
        <v>20.07203646</v>
      </c>
      <c r="AA48" s="36" t="s">
        <v>129</v>
      </c>
      <c r="AB48" s="36" t="s">
        <v>129</v>
      </c>
      <c r="AC48" s="33">
        <f t="shared" ref="AC48" si="68">AC49+AC50+AC51+AC52+AC53+AC54+AC55</f>
        <v>2.2346483500000001</v>
      </c>
      <c r="AD48" s="33">
        <f t="shared" ref="AD48:AH48" si="69">AD49+AD50+AD51+AD52+AD53+AD54+AD55</f>
        <v>2.2346483199999998</v>
      </c>
      <c r="AE48" s="33">
        <f t="shared" ref="AE48" si="70">AE49+AE50+AE51+AE52+AE53+AE54+AE55</f>
        <v>8.6450670800000005</v>
      </c>
      <c r="AF48" s="33">
        <f t="shared" si="69"/>
        <v>5.7361041700000008</v>
      </c>
      <c r="AG48" s="33">
        <f t="shared" ref="AG48" si="71">AG49+AG50+AG51+AG52+AG53+AG54+AG55</f>
        <v>9.1032556299999996</v>
      </c>
      <c r="AH48" s="33">
        <f t="shared" si="69"/>
        <v>12.101283969999999</v>
      </c>
      <c r="AI48" s="33">
        <f t="shared" si="16"/>
        <v>19.982971060000001</v>
      </c>
      <c r="AJ48" s="32">
        <f t="shared" si="17"/>
        <v>20.07203646</v>
      </c>
      <c r="AK48" s="48" t="s">
        <v>129</v>
      </c>
      <c r="AL48" s="34">
        <f t="shared" si="57"/>
        <v>0</v>
      </c>
      <c r="AM48" s="34">
        <f t="shared" si="18"/>
        <v>0</v>
      </c>
      <c r="AO48" s="51">
        <f t="shared" si="19"/>
        <v>0</v>
      </c>
    </row>
    <row r="49" spans="1:41" ht="109.2" x14ac:dyDescent="0.3">
      <c r="A49" s="26" t="s">
        <v>116</v>
      </c>
      <c r="B49" s="27" t="s">
        <v>139</v>
      </c>
      <c r="C49" s="26" t="s">
        <v>117</v>
      </c>
      <c r="D49" s="25" t="s">
        <v>131</v>
      </c>
      <c r="E49" s="31">
        <v>2024</v>
      </c>
      <c r="F49" s="25">
        <v>2024</v>
      </c>
      <c r="G49" s="25">
        <v>2024</v>
      </c>
      <c r="H49" s="25" t="s">
        <v>129</v>
      </c>
      <c r="I49" s="25" t="s">
        <v>129</v>
      </c>
      <c r="J49" s="25" t="s">
        <v>129</v>
      </c>
      <c r="K49" s="32">
        <f t="shared" ref="K49:K61" si="72">L49+M49+N49+O49</f>
        <v>4.4509815000000001</v>
      </c>
      <c r="L49" s="32">
        <v>0</v>
      </c>
      <c r="M49" s="32">
        <v>0</v>
      </c>
      <c r="N49" s="32">
        <v>0</v>
      </c>
      <c r="O49" s="32">
        <v>4.4509815000000001</v>
      </c>
      <c r="P49" s="32">
        <f t="shared" si="8"/>
        <v>4.3273035000000002</v>
      </c>
      <c r="Q49" s="32">
        <v>0</v>
      </c>
      <c r="R49" s="32">
        <v>0</v>
      </c>
      <c r="S49" s="32">
        <v>0</v>
      </c>
      <c r="T49" s="32">
        <f>AD49+AF49+AH49</f>
        <v>4.3273035000000002</v>
      </c>
      <c r="U49" s="36" t="s">
        <v>129</v>
      </c>
      <c r="V49" s="36" t="s">
        <v>129</v>
      </c>
      <c r="W49" s="36" t="s">
        <v>129</v>
      </c>
      <c r="X49" s="37">
        <f t="shared" si="10"/>
        <v>4.4509815000000001</v>
      </c>
      <c r="Y49" s="36" t="s">
        <v>129</v>
      </c>
      <c r="Z49" s="32">
        <f t="shared" si="11"/>
        <v>4.3273035000000002</v>
      </c>
      <c r="AA49" s="36" t="s">
        <v>129</v>
      </c>
      <c r="AB49" s="36" t="s">
        <v>129</v>
      </c>
      <c r="AC49" s="35">
        <v>0</v>
      </c>
      <c r="AD49" s="35">
        <v>0</v>
      </c>
      <c r="AE49" s="35">
        <v>2.1680377499999999</v>
      </c>
      <c r="AF49" s="35">
        <v>0</v>
      </c>
      <c r="AG49" s="35">
        <v>2.2829437500000003</v>
      </c>
      <c r="AH49" s="35">
        <v>4.3273035000000002</v>
      </c>
      <c r="AI49" s="33">
        <f t="shared" si="16"/>
        <v>4.4509815000000001</v>
      </c>
      <c r="AJ49" s="32">
        <f t="shared" si="17"/>
        <v>4.3273035000000002</v>
      </c>
      <c r="AK49" s="49" t="s">
        <v>166</v>
      </c>
      <c r="AL49" s="34">
        <f t="shared" si="57"/>
        <v>0</v>
      </c>
      <c r="AM49" s="34">
        <f t="shared" si="18"/>
        <v>0</v>
      </c>
      <c r="AO49" s="51">
        <f t="shared" si="19"/>
        <v>0</v>
      </c>
    </row>
    <row r="50" spans="1:41" ht="56.25" customHeight="1" x14ac:dyDescent="0.3">
      <c r="A50" s="26" t="s">
        <v>118</v>
      </c>
      <c r="B50" s="27" t="s">
        <v>143</v>
      </c>
      <c r="C50" s="26" t="s">
        <v>119</v>
      </c>
      <c r="D50" s="25" t="s">
        <v>131</v>
      </c>
      <c r="E50" s="31">
        <v>2022</v>
      </c>
      <c r="F50" s="25" t="str">
        <f>D50</f>
        <v>Н</v>
      </c>
      <c r="G50" s="25">
        <f>E50</f>
        <v>2022</v>
      </c>
      <c r="H50" s="25" t="s">
        <v>129</v>
      </c>
      <c r="I50" s="25" t="s">
        <v>129</v>
      </c>
      <c r="J50" s="25" t="s">
        <v>129</v>
      </c>
      <c r="K50" s="32">
        <f t="shared" si="72"/>
        <v>1.0825817</v>
      </c>
      <c r="L50" s="32">
        <v>0</v>
      </c>
      <c r="M50" s="32">
        <v>0</v>
      </c>
      <c r="N50" s="32">
        <v>1.0825817</v>
      </c>
      <c r="O50" s="32">
        <v>0</v>
      </c>
      <c r="P50" s="32">
        <f t="shared" si="8"/>
        <v>1.0825817</v>
      </c>
      <c r="Q50" s="32">
        <v>0</v>
      </c>
      <c r="R50" s="32">
        <v>0</v>
      </c>
      <c r="S50" s="32">
        <v>1.0825817</v>
      </c>
      <c r="T50" s="32">
        <v>0</v>
      </c>
      <c r="U50" s="36" t="s">
        <v>129</v>
      </c>
      <c r="V50" s="36" t="s">
        <v>129</v>
      </c>
      <c r="W50" s="36" t="s">
        <v>129</v>
      </c>
      <c r="X50" s="37">
        <f t="shared" si="10"/>
        <v>1.0825817</v>
      </c>
      <c r="Y50" s="36" t="s">
        <v>129</v>
      </c>
      <c r="Z50" s="32">
        <f t="shared" si="11"/>
        <v>1.0825817</v>
      </c>
      <c r="AA50" s="36" t="s">
        <v>129</v>
      </c>
      <c r="AB50" s="36" t="s">
        <v>129</v>
      </c>
      <c r="AC50" s="35">
        <v>1.0825817</v>
      </c>
      <c r="AD50" s="35">
        <v>1.0825817</v>
      </c>
      <c r="AE50" s="35">
        <v>0</v>
      </c>
      <c r="AF50" s="35">
        <v>0</v>
      </c>
      <c r="AG50" s="35">
        <v>0</v>
      </c>
      <c r="AH50" s="35">
        <v>0</v>
      </c>
      <c r="AI50" s="33">
        <f t="shared" si="16"/>
        <v>1.0825817</v>
      </c>
      <c r="AJ50" s="32">
        <f t="shared" si="17"/>
        <v>1.0825817</v>
      </c>
      <c r="AK50" s="50"/>
      <c r="AL50" s="34">
        <f t="shared" si="57"/>
        <v>0</v>
      </c>
      <c r="AM50" s="34">
        <f t="shared" si="18"/>
        <v>0</v>
      </c>
      <c r="AO50" s="51">
        <f t="shared" si="19"/>
        <v>0</v>
      </c>
    </row>
    <row r="51" spans="1:41" ht="50.25" customHeight="1" x14ac:dyDescent="0.3">
      <c r="A51" s="26" t="s">
        <v>120</v>
      </c>
      <c r="B51" s="55" t="s">
        <v>144</v>
      </c>
      <c r="C51" s="26" t="s">
        <v>145</v>
      </c>
      <c r="D51" s="25" t="s">
        <v>131</v>
      </c>
      <c r="E51" s="31">
        <v>2023</v>
      </c>
      <c r="F51" s="25" t="s">
        <v>129</v>
      </c>
      <c r="G51" s="25">
        <v>2024</v>
      </c>
      <c r="H51" s="25" t="s">
        <v>129</v>
      </c>
      <c r="I51" s="25" t="s">
        <v>129</v>
      </c>
      <c r="J51" s="25" t="s">
        <v>129</v>
      </c>
      <c r="K51" s="32">
        <f t="shared" si="72"/>
        <v>0</v>
      </c>
      <c r="L51" s="32">
        <v>0</v>
      </c>
      <c r="M51" s="32">
        <v>0</v>
      </c>
      <c r="N51" s="32">
        <v>0</v>
      </c>
      <c r="O51" s="32">
        <v>0</v>
      </c>
      <c r="P51" s="32">
        <f t="shared" si="8"/>
        <v>4.7045028999999996</v>
      </c>
      <c r="Q51" s="32">
        <v>0</v>
      </c>
      <c r="R51" s="32">
        <v>0</v>
      </c>
      <c r="S51" s="32">
        <v>0</v>
      </c>
      <c r="T51" s="32">
        <f>AD51+AF51+AH51</f>
        <v>4.7045028999999996</v>
      </c>
      <c r="U51" s="36" t="s">
        <v>129</v>
      </c>
      <c r="V51" s="36" t="s">
        <v>129</v>
      </c>
      <c r="W51" s="36" t="s">
        <v>129</v>
      </c>
      <c r="X51" s="37">
        <f t="shared" si="10"/>
        <v>0</v>
      </c>
      <c r="Y51" s="36" t="s">
        <v>129</v>
      </c>
      <c r="Z51" s="32">
        <f t="shared" si="11"/>
        <v>4.7045028999999996</v>
      </c>
      <c r="AA51" s="36" t="s">
        <v>129</v>
      </c>
      <c r="AB51" s="36" t="s">
        <v>129</v>
      </c>
      <c r="AC51" s="35">
        <v>0</v>
      </c>
      <c r="AD51" s="35">
        <v>0</v>
      </c>
      <c r="AE51" s="35">
        <v>0</v>
      </c>
      <c r="AF51" s="35">
        <v>1.5146500000000001</v>
      </c>
      <c r="AG51" s="35">
        <v>0</v>
      </c>
      <c r="AH51" s="35">
        <v>3.1898529</v>
      </c>
      <c r="AI51" s="33">
        <f t="shared" si="16"/>
        <v>0</v>
      </c>
      <c r="AJ51" s="32">
        <f t="shared" si="17"/>
        <v>4.7045028999999996</v>
      </c>
      <c r="AK51" s="50"/>
      <c r="AL51" s="34">
        <f t="shared" si="57"/>
        <v>0</v>
      </c>
      <c r="AM51" s="34">
        <f t="shared" si="18"/>
        <v>0</v>
      </c>
      <c r="AO51" s="51">
        <f t="shared" si="19"/>
        <v>0</v>
      </c>
    </row>
    <row r="52" spans="1:41" ht="44.25" customHeight="1" x14ac:dyDescent="0.3">
      <c r="A52" s="26" t="s">
        <v>121</v>
      </c>
      <c r="B52" s="55" t="s">
        <v>146</v>
      </c>
      <c r="C52" s="26" t="s">
        <v>147</v>
      </c>
      <c r="D52" s="25" t="s">
        <v>131</v>
      </c>
      <c r="E52" s="31">
        <v>2023</v>
      </c>
      <c r="F52" s="25" t="s">
        <v>129</v>
      </c>
      <c r="G52" s="25">
        <v>2023</v>
      </c>
      <c r="H52" s="25" t="s">
        <v>129</v>
      </c>
      <c r="I52" s="25" t="s">
        <v>129</v>
      </c>
      <c r="J52" s="25" t="s">
        <v>129</v>
      </c>
      <c r="K52" s="32">
        <f t="shared" si="72"/>
        <v>0</v>
      </c>
      <c r="L52" s="32">
        <v>0</v>
      </c>
      <c r="M52" s="32">
        <v>0</v>
      </c>
      <c r="N52" s="32">
        <v>0</v>
      </c>
      <c r="O52" s="32">
        <v>0</v>
      </c>
      <c r="P52" s="32">
        <f t="shared" ref="P52:P53" si="73">Q52+R52+S52+T52</f>
        <v>0.13685667000000001</v>
      </c>
      <c r="Q52" s="32">
        <v>0</v>
      </c>
      <c r="R52" s="32">
        <v>0</v>
      </c>
      <c r="S52" s="32">
        <f>AD52+AF52+AH52</f>
        <v>0.13685667000000001</v>
      </c>
      <c r="T52" s="32">
        <v>0</v>
      </c>
      <c r="U52" s="36" t="s">
        <v>129</v>
      </c>
      <c r="V52" s="36" t="s">
        <v>129</v>
      </c>
      <c r="W52" s="36" t="s">
        <v>129</v>
      </c>
      <c r="X52" s="37">
        <f t="shared" si="10"/>
        <v>0</v>
      </c>
      <c r="Y52" s="36" t="s">
        <v>129</v>
      </c>
      <c r="Z52" s="32">
        <f t="shared" si="11"/>
        <v>0.13685667000000001</v>
      </c>
      <c r="AA52" s="36" t="s">
        <v>129</v>
      </c>
      <c r="AB52" s="36" t="s">
        <v>129</v>
      </c>
      <c r="AC52" s="35">
        <v>0</v>
      </c>
      <c r="AD52" s="35">
        <v>0</v>
      </c>
      <c r="AE52" s="35">
        <v>0</v>
      </c>
      <c r="AF52" s="35">
        <v>0.13685667000000001</v>
      </c>
      <c r="AG52" s="35">
        <v>0</v>
      </c>
      <c r="AH52" s="35">
        <v>0</v>
      </c>
      <c r="AI52" s="33">
        <f t="shared" si="16"/>
        <v>0</v>
      </c>
      <c r="AJ52" s="32">
        <f t="shared" si="17"/>
        <v>0.13685667000000001</v>
      </c>
      <c r="AK52" s="50" t="s">
        <v>167</v>
      </c>
      <c r="AL52" s="34">
        <f t="shared" si="57"/>
        <v>0</v>
      </c>
      <c r="AM52" s="34">
        <f t="shared" si="18"/>
        <v>0</v>
      </c>
      <c r="AO52" s="51">
        <f t="shared" si="19"/>
        <v>0</v>
      </c>
    </row>
    <row r="53" spans="1:41" ht="75.75" customHeight="1" x14ac:dyDescent="0.3">
      <c r="A53" s="26" t="s">
        <v>122</v>
      </c>
      <c r="B53" s="55" t="s">
        <v>148</v>
      </c>
      <c r="C53" s="26" t="s">
        <v>149</v>
      </c>
      <c r="D53" s="25" t="s">
        <v>131</v>
      </c>
      <c r="E53" s="31">
        <v>2023</v>
      </c>
      <c r="F53" s="25" t="s">
        <v>129</v>
      </c>
      <c r="G53" s="25">
        <v>2024</v>
      </c>
      <c r="H53" s="25" t="s">
        <v>129</v>
      </c>
      <c r="I53" s="25" t="s">
        <v>129</v>
      </c>
      <c r="J53" s="25" t="s">
        <v>129</v>
      </c>
      <c r="K53" s="32">
        <f t="shared" si="72"/>
        <v>0</v>
      </c>
      <c r="L53" s="32">
        <v>0</v>
      </c>
      <c r="M53" s="32">
        <v>0</v>
      </c>
      <c r="N53" s="32">
        <v>0</v>
      </c>
      <c r="O53" s="32">
        <v>0</v>
      </c>
      <c r="P53" s="32">
        <f t="shared" si="73"/>
        <v>8.1097554699999996</v>
      </c>
      <c r="Q53" s="32">
        <v>0</v>
      </c>
      <c r="R53" s="32">
        <v>0</v>
      </c>
      <c r="S53" s="32">
        <f>AD53+AF53+AH53</f>
        <v>8.1097554699999996</v>
      </c>
      <c r="T53" s="32">
        <v>0</v>
      </c>
      <c r="U53" s="36" t="s">
        <v>129</v>
      </c>
      <c r="V53" s="36" t="s">
        <v>129</v>
      </c>
      <c r="W53" s="36" t="s">
        <v>129</v>
      </c>
      <c r="X53" s="37">
        <f t="shared" si="10"/>
        <v>0</v>
      </c>
      <c r="Y53" s="36" t="s">
        <v>129</v>
      </c>
      <c r="Z53" s="32">
        <f t="shared" si="11"/>
        <v>8.1097554699999996</v>
      </c>
      <c r="AA53" s="36" t="s">
        <v>129</v>
      </c>
      <c r="AB53" s="36" t="s">
        <v>129</v>
      </c>
      <c r="AC53" s="35">
        <v>0</v>
      </c>
      <c r="AD53" s="35">
        <v>0</v>
      </c>
      <c r="AE53" s="35">
        <v>0</v>
      </c>
      <c r="AF53" s="35">
        <v>3.9501975000000003</v>
      </c>
      <c r="AG53" s="35">
        <v>0</v>
      </c>
      <c r="AH53" s="35">
        <v>4.1595579699999998</v>
      </c>
      <c r="AI53" s="33">
        <f t="shared" si="16"/>
        <v>0</v>
      </c>
      <c r="AJ53" s="32">
        <f t="shared" si="17"/>
        <v>8.1097554699999996</v>
      </c>
      <c r="AK53" s="50" t="s">
        <v>168</v>
      </c>
      <c r="AL53" s="34">
        <f t="shared" si="57"/>
        <v>0</v>
      </c>
      <c r="AM53" s="34">
        <f t="shared" si="18"/>
        <v>0</v>
      </c>
      <c r="AO53" s="51">
        <f t="shared" si="19"/>
        <v>0</v>
      </c>
    </row>
    <row r="54" spans="1:41" ht="108.75" customHeight="1" x14ac:dyDescent="0.3">
      <c r="A54" s="26" t="s">
        <v>123</v>
      </c>
      <c r="B54" s="55" t="s">
        <v>150</v>
      </c>
      <c r="C54" s="26" t="s">
        <v>151</v>
      </c>
      <c r="D54" s="25" t="s">
        <v>131</v>
      </c>
      <c r="E54" s="31">
        <v>2023</v>
      </c>
      <c r="F54" s="25" t="s">
        <v>129</v>
      </c>
      <c r="G54" s="25">
        <v>2024</v>
      </c>
      <c r="H54" s="25" t="s">
        <v>129</v>
      </c>
      <c r="I54" s="25" t="s">
        <v>129</v>
      </c>
      <c r="J54" s="25" t="s">
        <v>129</v>
      </c>
      <c r="K54" s="32">
        <f t="shared" si="72"/>
        <v>0</v>
      </c>
      <c r="L54" s="32">
        <v>0</v>
      </c>
      <c r="M54" s="32">
        <v>0</v>
      </c>
      <c r="N54" s="32">
        <v>0</v>
      </c>
      <c r="O54" s="32">
        <v>0</v>
      </c>
      <c r="P54" s="32">
        <f t="shared" si="8"/>
        <v>0.55896960000000007</v>
      </c>
      <c r="Q54" s="32">
        <v>0</v>
      </c>
      <c r="R54" s="32">
        <v>0</v>
      </c>
      <c r="S54" s="32">
        <f>AD54+AF54+AH54</f>
        <v>0.55896960000000007</v>
      </c>
      <c r="T54" s="32">
        <v>0</v>
      </c>
      <c r="U54" s="36" t="s">
        <v>129</v>
      </c>
      <c r="V54" s="36" t="s">
        <v>129</v>
      </c>
      <c r="W54" s="36" t="s">
        <v>129</v>
      </c>
      <c r="X54" s="37">
        <f t="shared" si="10"/>
        <v>0</v>
      </c>
      <c r="Y54" s="36" t="s">
        <v>129</v>
      </c>
      <c r="Z54" s="32">
        <f t="shared" si="11"/>
        <v>0.55896960000000007</v>
      </c>
      <c r="AA54" s="36" t="s">
        <v>129</v>
      </c>
      <c r="AB54" s="36" t="s">
        <v>129</v>
      </c>
      <c r="AC54" s="35">
        <v>0</v>
      </c>
      <c r="AD54" s="35">
        <v>0</v>
      </c>
      <c r="AE54" s="35">
        <v>0</v>
      </c>
      <c r="AF54" s="35">
        <v>0.13440000000000002</v>
      </c>
      <c r="AG54" s="35">
        <v>0</v>
      </c>
      <c r="AH54" s="35">
        <v>0.42456960000000005</v>
      </c>
      <c r="AI54" s="33">
        <f t="shared" si="16"/>
        <v>0</v>
      </c>
      <c r="AJ54" s="32">
        <f t="shared" si="17"/>
        <v>0.55896960000000007</v>
      </c>
      <c r="AK54" s="50" t="s">
        <v>169</v>
      </c>
      <c r="AL54" s="34">
        <f t="shared" si="57"/>
        <v>0</v>
      </c>
      <c r="AM54" s="34">
        <f t="shared" si="18"/>
        <v>0</v>
      </c>
      <c r="AO54" s="51">
        <f t="shared" si="19"/>
        <v>0</v>
      </c>
    </row>
    <row r="55" spans="1:41" ht="78.75" customHeight="1" x14ac:dyDescent="0.3">
      <c r="A55" s="26" t="s">
        <v>124</v>
      </c>
      <c r="B55" s="27" t="s">
        <v>152</v>
      </c>
      <c r="C55" s="26" t="s">
        <v>125</v>
      </c>
      <c r="D55" s="25" t="s">
        <v>131</v>
      </c>
      <c r="E55" s="31">
        <v>2022</v>
      </c>
      <c r="F55" s="25">
        <v>2024</v>
      </c>
      <c r="G55" s="25">
        <v>2022</v>
      </c>
      <c r="H55" s="25" t="s">
        <v>129</v>
      </c>
      <c r="I55" s="25" t="s">
        <v>129</v>
      </c>
      <c r="J55" s="25" t="s">
        <v>129</v>
      </c>
      <c r="K55" s="32">
        <f t="shared" si="72"/>
        <v>14.449407860000001</v>
      </c>
      <c r="L55" s="32">
        <v>0</v>
      </c>
      <c r="M55" s="32">
        <v>0</v>
      </c>
      <c r="N55" s="32">
        <v>0</v>
      </c>
      <c r="O55" s="32">
        <v>14.449407860000001</v>
      </c>
      <c r="P55" s="32">
        <f t="shared" si="8"/>
        <v>1.15206662</v>
      </c>
      <c r="Q55" s="32">
        <v>0</v>
      </c>
      <c r="R55" s="32">
        <v>0</v>
      </c>
      <c r="S55" s="32">
        <v>0</v>
      </c>
      <c r="T55" s="32">
        <f>AD55+AF55+AH55</f>
        <v>1.15206662</v>
      </c>
      <c r="U55" s="36" t="s">
        <v>129</v>
      </c>
      <c r="V55" s="36" t="s">
        <v>129</v>
      </c>
      <c r="W55" s="36" t="s">
        <v>129</v>
      </c>
      <c r="X55" s="37">
        <f t="shared" si="10"/>
        <v>14.449407860000001</v>
      </c>
      <c r="Y55" s="36" t="s">
        <v>129</v>
      </c>
      <c r="Z55" s="32">
        <f t="shared" si="11"/>
        <v>1.15206662</v>
      </c>
      <c r="AA55" s="36" t="s">
        <v>129</v>
      </c>
      <c r="AB55" s="36" t="s">
        <v>129</v>
      </c>
      <c r="AC55" s="35">
        <v>1.1520666500000001</v>
      </c>
      <c r="AD55" s="35">
        <v>1.15206662</v>
      </c>
      <c r="AE55" s="35">
        <v>6.4770293300000006</v>
      </c>
      <c r="AF55" s="35">
        <v>0</v>
      </c>
      <c r="AG55" s="35">
        <v>6.8203118800000002</v>
      </c>
      <c r="AH55" s="35">
        <v>0</v>
      </c>
      <c r="AI55" s="33">
        <f t="shared" si="16"/>
        <v>14.449407860000001</v>
      </c>
      <c r="AJ55" s="32">
        <f t="shared" si="17"/>
        <v>1.15206662</v>
      </c>
      <c r="AK55" s="50" t="s">
        <v>170</v>
      </c>
      <c r="AL55" s="34">
        <f t="shared" si="57"/>
        <v>0</v>
      </c>
      <c r="AM55" s="34">
        <f t="shared" si="18"/>
        <v>0</v>
      </c>
      <c r="AO55" s="51">
        <f t="shared" si="19"/>
        <v>0</v>
      </c>
    </row>
    <row r="56" spans="1:41" ht="31.2" x14ac:dyDescent="0.3">
      <c r="A56" s="20" t="s">
        <v>68</v>
      </c>
      <c r="B56" s="21" t="s">
        <v>69</v>
      </c>
      <c r="C56" s="26" t="s">
        <v>79</v>
      </c>
      <c r="D56" s="25" t="s">
        <v>129</v>
      </c>
      <c r="E56" s="25" t="s">
        <v>129</v>
      </c>
      <c r="F56" s="25" t="s">
        <v>129</v>
      </c>
      <c r="G56" s="25" t="s">
        <v>129</v>
      </c>
      <c r="H56" s="25" t="s">
        <v>129</v>
      </c>
      <c r="I56" s="25" t="s">
        <v>129</v>
      </c>
      <c r="J56" s="25" t="s">
        <v>129</v>
      </c>
      <c r="K56" s="32">
        <f t="shared" si="72"/>
        <v>0</v>
      </c>
      <c r="L56" s="32">
        <v>0</v>
      </c>
      <c r="M56" s="32">
        <v>0</v>
      </c>
      <c r="N56" s="32">
        <v>0</v>
      </c>
      <c r="O56" s="32">
        <v>0</v>
      </c>
      <c r="P56" s="32">
        <f t="shared" si="8"/>
        <v>0</v>
      </c>
      <c r="Q56" s="32">
        <v>0</v>
      </c>
      <c r="R56" s="32">
        <v>0</v>
      </c>
      <c r="S56" s="32">
        <v>0</v>
      </c>
      <c r="T56" s="32">
        <v>0</v>
      </c>
      <c r="U56" s="36" t="s">
        <v>129</v>
      </c>
      <c r="V56" s="36" t="s">
        <v>129</v>
      </c>
      <c r="W56" s="36" t="s">
        <v>129</v>
      </c>
      <c r="X56" s="37">
        <f t="shared" si="10"/>
        <v>0</v>
      </c>
      <c r="Y56" s="36" t="s">
        <v>129</v>
      </c>
      <c r="Z56" s="32">
        <f t="shared" si="11"/>
        <v>0</v>
      </c>
      <c r="AA56" s="36" t="s">
        <v>129</v>
      </c>
      <c r="AB56" s="36" t="s">
        <v>129</v>
      </c>
      <c r="AC56" s="35">
        <v>0</v>
      </c>
      <c r="AD56" s="35">
        <v>0</v>
      </c>
      <c r="AE56" s="35">
        <v>0</v>
      </c>
      <c r="AF56" s="35">
        <v>0</v>
      </c>
      <c r="AG56" s="35">
        <v>0</v>
      </c>
      <c r="AH56" s="35">
        <v>0</v>
      </c>
      <c r="AI56" s="33">
        <f t="shared" si="16"/>
        <v>0</v>
      </c>
      <c r="AJ56" s="32">
        <f t="shared" si="17"/>
        <v>0</v>
      </c>
      <c r="AK56" s="48" t="s">
        <v>129</v>
      </c>
      <c r="AL56" s="34">
        <f t="shared" si="57"/>
        <v>0</v>
      </c>
      <c r="AM56" s="34">
        <f t="shared" si="18"/>
        <v>0</v>
      </c>
      <c r="AO56" s="51">
        <f t="shared" si="19"/>
        <v>0</v>
      </c>
    </row>
    <row r="57" spans="1:41" ht="31.2" x14ac:dyDescent="0.3">
      <c r="A57" s="20" t="s">
        <v>70</v>
      </c>
      <c r="B57" s="21" t="s">
        <v>71</v>
      </c>
      <c r="C57" s="26" t="s">
        <v>79</v>
      </c>
      <c r="D57" s="25" t="s">
        <v>129</v>
      </c>
      <c r="E57" s="25" t="s">
        <v>129</v>
      </c>
      <c r="F57" s="25" t="s">
        <v>129</v>
      </c>
      <c r="G57" s="25" t="s">
        <v>129</v>
      </c>
      <c r="H57" s="25" t="s">
        <v>129</v>
      </c>
      <c r="I57" s="25" t="s">
        <v>129</v>
      </c>
      <c r="J57" s="25" t="s">
        <v>129</v>
      </c>
      <c r="K57" s="32">
        <f t="shared" si="72"/>
        <v>0</v>
      </c>
      <c r="L57" s="32">
        <v>0</v>
      </c>
      <c r="M57" s="32">
        <v>0</v>
      </c>
      <c r="N57" s="32">
        <v>0</v>
      </c>
      <c r="O57" s="32">
        <v>0</v>
      </c>
      <c r="P57" s="32">
        <f t="shared" si="8"/>
        <v>0</v>
      </c>
      <c r="Q57" s="32">
        <v>0</v>
      </c>
      <c r="R57" s="32">
        <v>0</v>
      </c>
      <c r="S57" s="32">
        <v>0</v>
      </c>
      <c r="T57" s="32">
        <v>0</v>
      </c>
      <c r="U57" s="36" t="s">
        <v>129</v>
      </c>
      <c r="V57" s="36" t="s">
        <v>129</v>
      </c>
      <c r="W57" s="36" t="s">
        <v>129</v>
      </c>
      <c r="X57" s="37">
        <f t="shared" si="10"/>
        <v>0</v>
      </c>
      <c r="Y57" s="36" t="s">
        <v>129</v>
      </c>
      <c r="Z57" s="32">
        <f t="shared" si="11"/>
        <v>0</v>
      </c>
      <c r="AA57" s="36" t="s">
        <v>129</v>
      </c>
      <c r="AB57" s="36" t="s">
        <v>129</v>
      </c>
      <c r="AC57" s="35">
        <v>0</v>
      </c>
      <c r="AD57" s="35">
        <v>0</v>
      </c>
      <c r="AE57" s="35">
        <v>0</v>
      </c>
      <c r="AF57" s="35">
        <v>0</v>
      </c>
      <c r="AG57" s="35">
        <v>0</v>
      </c>
      <c r="AH57" s="35">
        <v>0</v>
      </c>
      <c r="AI57" s="33">
        <f t="shared" si="16"/>
        <v>0</v>
      </c>
      <c r="AJ57" s="32">
        <f t="shared" si="17"/>
        <v>0</v>
      </c>
      <c r="AK57" s="48" t="s">
        <v>129</v>
      </c>
      <c r="AL57" s="34">
        <f t="shared" si="57"/>
        <v>0</v>
      </c>
      <c r="AM57" s="34">
        <f t="shared" si="18"/>
        <v>0</v>
      </c>
      <c r="AO57" s="51">
        <f t="shared" si="19"/>
        <v>0</v>
      </c>
    </row>
    <row r="58" spans="1:41" ht="31.2" x14ac:dyDescent="0.3">
      <c r="A58" s="20" t="s">
        <v>72</v>
      </c>
      <c r="B58" s="21" t="s">
        <v>73</v>
      </c>
      <c r="C58" s="26" t="s">
        <v>79</v>
      </c>
      <c r="D58" s="25" t="s">
        <v>129</v>
      </c>
      <c r="E58" s="25" t="s">
        <v>129</v>
      </c>
      <c r="F58" s="25" t="s">
        <v>129</v>
      </c>
      <c r="G58" s="25" t="s">
        <v>129</v>
      </c>
      <c r="H58" s="25" t="s">
        <v>129</v>
      </c>
      <c r="I58" s="25" t="s">
        <v>129</v>
      </c>
      <c r="J58" s="25" t="s">
        <v>129</v>
      </c>
      <c r="K58" s="32">
        <f t="shared" si="72"/>
        <v>0</v>
      </c>
      <c r="L58" s="32">
        <v>0</v>
      </c>
      <c r="M58" s="32">
        <v>0</v>
      </c>
      <c r="N58" s="32">
        <v>0</v>
      </c>
      <c r="O58" s="32">
        <v>0</v>
      </c>
      <c r="P58" s="32">
        <f t="shared" si="8"/>
        <v>0</v>
      </c>
      <c r="Q58" s="32">
        <v>0</v>
      </c>
      <c r="R58" s="32">
        <v>0</v>
      </c>
      <c r="S58" s="32">
        <v>0</v>
      </c>
      <c r="T58" s="32">
        <v>0</v>
      </c>
      <c r="U58" s="36" t="s">
        <v>129</v>
      </c>
      <c r="V58" s="36" t="s">
        <v>129</v>
      </c>
      <c r="W58" s="36" t="s">
        <v>129</v>
      </c>
      <c r="X58" s="37">
        <f t="shared" si="10"/>
        <v>0</v>
      </c>
      <c r="Y58" s="36" t="s">
        <v>129</v>
      </c>
      <c r="Z58" s="32">
        <f t="shared" si="11"/>
        <v>0</v>
      </c>
      <c r="AA58" s="36" t="s">
        <v>129</v>
      </c>
      <c r="AB58" s="36" t="s">
        <v>129</v>
      </c>
      <c r="AC58" s="35">
        <v>0</v>
      </c>
      <c r="AD58" s="35">
        <v>0</v>
      </c>
      <c r="AE58" s="35">
        <v>0</v>
      </c>
      <c r="AF58" s="35">
        <v>0</v>
      </c>
      <c r="AG58" s="35">
        <v>0</v>
      </c>
      <c r="AH58" s="35">
        <v>0</v>
      </c>
      <c r="AI58" s="33">
        <f t="shared" si="16"/>
        <v>0</v>
      </c>
      <c r="AJ58" s="32">
        <f t="shared" si="17"/>
        <v>0</v>
      </c>
      <c r="AK58" s="48" t="s">
        <v>129</v>
      </c>
      <c r="AL58" s="34">
        <f t="shared" si="57"/>
        <v>0</v>
      </c>
      <c r="AM58" s="34">
        <f t="shared" si="18"/>
        <v>0</v>
      </c>
      <c r="AO58" s="51">
        <f t="shared" si="19"/>
        <v>0</v>
      </c>
    </row>
    <row r="59" spans="1:41" ht="31.2" x14ac:dyDescent="0.3">
      <c r="A59" s="23" t="s">
        <v>74</v>
      </c>
      <c r="B59" s="24" t="s">
        <v>46</v>
      </c>
      <c r="C59" s="23" t="s">
        <v>79</v>
      </c>
      <c r="D59" s="30" t="s">
        <v>129</v>
      </c>
      <c r="E59" s="30" t="s">
        <v>129</v>
      </c>
      <c r="F59" s="25" t="s">
        <v>129</v>
      </c>
      <c r="G59" s="25" t="s">
        <v>129</v>
      </c>
      <c r="H59" s="25" t="s">
        <v>129</v>
      </c>
      <c r="I59" s="25" t="s">
        <v>129</v>
      </c>
      <c r="J59" s="25" t="s">
        <v>129</v>
      </c>
      <c r="K59" s="32">
        <f t="shared" si="72"/>
        <v>0</v>
      </c>
      <c r="L59" s="32">
        <v>0</v>
      </c>
      <c r="M59" s="32">
        <v>0</v>
      </c>
      <c r="N59" s="32">
        <v>0</v>
      </c>
      <c r="O59" s="32">
        <v>0</v>
      </c>
      <c r="P59" s="32">
        <f t="shared" si="8"/>
        <v>0</v>
      </c>
      <c r="Q59" s="32">
        <v>0</v>
      </c>
      <c r="R59" s="32">
        <v>0</v>
      </c>
      <c r="S59" s="32">
        <v>0</v>
      </c>
      <c r="T59" s="32">
        <v>0</v>
      </c>
      <c r="U59" s="36" t="s">
        <v>129</v>
      </c>
      <c r="V59" s="36" t="s">
        <v>129</v>
      </c>
      <c r="W59" s="36" t="s">
        <v>129</v>
      </c>
      <c r="X59" s="37">
        <f t="shared" si="10"/>
        <v>0</v>
      </c>
      <c r="Y59" s="36" t="s">
        <v>129</v>
      </c>
      <c r="Z59" s="32">
        <f t="shared" si="11"/>
        <v>0</v>
      </c>
      <c r="AA59" s="36" t="s">
        <v>129</v>
      </c>
      <c r="AB59" s="36" t="s">
        <v>129</v>
      </c>
      <c r="AC59" s="35">
        <v>0</v>
      </c>
      <c r="AD59" s="35">
        <v>0</v>
      </c>
      <c r="AE59" s="35">
        <v>0</v>
      </c>
      <c r="AF59" s="35">
        <v>0</v>
      </c>
      <c r="AG59" s="35">
        <v>0</v>
      </c>
      <c r="AH59" s="35">
        <v>0</v>
      </c>
      <c r="AI59" s="33">
        <f t="shared" si="16"/>
        <v>0</v>
      </c>
      <c r="AJ59" s="32">
        <f t="shared" si="17"/>
        <v>0</v>
      </c>
      <c r="AK59" s="48" t="s">
        <v>129</v>
      </c>
      <c r="AL59" s="34">
        <f t="shared" si="57"/>
        <v>0</v>
      </c>
      <c r="AM59" s="34">
        <f t="shared" si="18"/>
        <v>0</v>
      </c>
      <c r="AO59" s="51">
        <f t="shared" si="19"/>
        <v>0</v>
      </c>
    </row>
    <row r="60" spans="1:41" x14ac:dyDescent="0.3">
      <c r="A60" s="23" t="s">
        <v>75</v>
      </c>
      <c r="B60" s="24" t="s">
        <v>48</v>
      </c>
      <c r="C60" s="23" t="s">
        <v>79</v>
      </c>
      <c r="D60" s="30" t="s">
        <v>129</v>
      </c>
      <c r="E60" s="30" t="s">
        <v>129</v>
      </c>
      <c r="F60" s="25" t="s">
        <v>129</v>
      </c>
      <c r="G60" s="25" t="s">
        <v>129</v>
      </c>
      <c r="H60" s="25" t="s">
        <v>129</v>
      </c>
      <c r="I60" s="25" t="s">
        <v>129</v>
      </c>
      <c r="J60" s="25" t="s">
        <v>129</v>
      </c>
      <c r="K60" s="32">
        <f t="shared" si="72"/>
        <v>83.865119440000001</v>
      </c>
      <c r="L60" s="32">
        <f>L61</f>
        <v>0</v>
      </c>
      <c r="M60" s="32">
        <f t="shared" ref="M60:O60" si="74">M61</f>
        <v>0</v>
      </c>
      <c r="N60" s="32">
        <f t="shared" si="74"/>
        <v>0</v>
      </c>
      <c r="O60" s="32">
        <f t="shared" si="74"/>
        <v>83.865119440000001</v>
      </c>
      <c r="P60" s="32">
        <f t="shared" si="8"/>
        <v>437.78424676999998</v>
      </c>
      <c r="Q60" s="32">
        <f>Q61</f>
        <v>0</v>
      </c>
      <c r="R60" s="32">
        <f t="shared" ref="R60:T60" si="75">R61</f>
        <v>0</v>
      </c>
      <c r="S60" s="32">
        <f t="shared" si="75"/>
        <v>0</v>
      </c>
      <c r="T60" s="32">
        <f t="shared" si="75"/>
        <v>437.78424676999998</v>
      </c>
      <c r="U60" s="36" t="s">
        <v>129</v>
      </c>
      <c r="V60" s="36" t="s">
        <v>129</v>
      </c>
      <c r="W60" s="36" t="s">
        <v>129</v>
      </c>
      <c r="X60" s="37">
        <f t="shared" si="10"/>
        <v>83.865119440000001</v>
      </c>
      <c r="Y60" s="36" t="s">
        <v>129</v>
      </c>
      <c r="Z60" s="32">
        <f t="shared" si="11"/>
        <v>437.78424676999998</v>
      </c>
      <c r="AA60" s="36" t="s">
        <v>129</v>
      </c>
      <c r="AB60" s="36" t="s">
        <v>129</v>
      </c>
      <c r="AC60" s="35">
        <f t="shared" ref="AC60:AH60" si="76">AC61</f>
        <v>31.83299444</v>
      </c>
      <c r="AD60" s="35">
        <f t="shared" si="76"/>
        <v>32.304215219999996</v>
      </c>
      <c r="AE60" s="35">
        <f t="shared" si="76"/>
        <v>52.032125000000001</v>
      </c>
      <c r="AF60" s="35">
        <f t="shared" si="76"/>
        <v>52.033738329999998</v>
      </c>
      <c r="AG60" s="35">
        <f t="shared" si="76"/>
        <v>0</v>
      </c>
      <c r="AH60" s="35">
        <f t="shared" si="76"/>
        <v>353.44629321999997</v>
      </c>
      <c r="AI60" s="33">
        <f t="shared" si="16"/>
        <v>83.865119440000001</v>
      </c>
      <c r="AJ60" s="32">
        <f t="shared" si="17"/>
        <v>437.78424676999998</v>
      </c>
      <c r="AK60" s="48" t="s">
        <v>129</v>
      </c>
      <c r="AL60" s="34">
        <f t="shared" si="57"/>
        <v>0</v>
      </c>
      <c r="AM60" s="34">
        <f t="shared" si="18"/>
        <v>0</v>
      </c>
      <c r="AO60" s="51">
        <f t="shared" si="19"/>
        <v>0</v>
      </c>
    </row>
    <row r="61" spans="1:41" ht="109.2" x14ac:dyDescent="0.3">
      <c r="A61" s="28" t="s">
        <v>126</v>
      </c>
      <c r="B61" s="27" t="s">
        <v>127</v>
      </c>
      <c r="C61" s="20" t="s">
        <v>128</v>
      </c>
      <c r="D61" s="25" t="s">
        <v>131</v>
      </c>
      <c r="E61" s="31">
        <v>2022</v>
      </c>
      <c r="F61" s="25">
        <v>2024</v>
      </c>
      <c r="G61" s="25">
        <v>2024</v>
      </c>
      <c r="H61" s="25" t="s">
        <v>129</v>
      </c>
      <c r="I61" s="25" t="s">
        <v>129</v>
      </c>
      <c r="J61" s="25" t="s">
        <v>129</v>
      </c>
      <c r="K61" s="32">
        <f t="shared" si="72"/>
        <v>83.865119440000001</v>
      </c>
      <c r="L61" s="32">
        <v>0</v>
      </c>
      <c r="M61" s="32">
        <v>0</v>
      </c>
      <c r="N61" s="32">
        <v>0</v>
      </c>
      <c r="O61" s="32">
        <v>83.865119440000001</v>
      </c>
      <c r="P61" s="32">
        <f t="shared" si="8"/>
        <v>437.78424676999998</v>
      </c>
      <c r="Q61" s="32">
        <v>0</v>
      </c>
      <c r="R61" s="32">
        <v>0</v>
      </c>
      <c r="S61" s="32">
        <v>0</v>
      </c>
      <c r="T61" s="32">
        <f>AD61+AF61+AH61</f>
        <v>437.78424676999998</v>
      </c>
      <c r="U61" s="36" t="s">
        <v>129</v>
      </c>
      <c r="V61" s="36" t="s">
        <v>129</v>
      </c>
      <c r="W61" s="36" t="s">
        <v>129</v>
      </c>
      <c r="X61" s="37">
        <f t="shared" si="10"/>
        <v>83.865119440000001</v>
      </c>
      <c r="Y61" s="36" t="s">
        <v>129</v>
      </c>
      <c r="Z61" s="32">
        <f t="shared" si="11"/>
        <v>437.78424676999998</v>
      </c>
      <c r="AA61" s="36" t="s">
        <v>129</v>
      </c>
      <c r="AB61" s="36" t="s">
        <v>129</v>
      </c>
      <c r="AC61" s="35">
        <v>31.83299444</v>
      </c>
      <c r="AD61" s="35">
        <v>32.304215219999996</v>
      </c>
      <c r="AE61" s="35">
        <v>52.032125000000001</v>
      </c>
      <c r="AF61" s="35">
        <v>52.033738329999998</v>
      </c>
      <c r="AG61" s="35">
        <v>0</v>
      </c>
      <c r="AH61" s="35">
        <v>353.44629321999997</v>
      </c>
      <c r="AI61" s="33">
        <f t="shared" si="16"/>
        <v>83.865119440000001</v>
      </c>
      <c r="AJ61" s="32">
        <f t="shared" si="17"/>
        <v>437.78424676999998</v>
      </c>
      <c r="AK61" s="50" t="s">
        <v>171</v>
      </c>
      <c r="AL61" s="34">
        <f t="shared" si="57"/>
        <v>0</v>
      </c>
      <c r="AM61" s="34">
        <f t="shared" si="18"/>
        <v>0</v>
      </c>
      <c r="AO61" s="51">
        <f t="shared" si="19"/>
        <v>0</v>
      </c>
    </row>
    <row r="66" spans="11:36" x14ac:dyDescent="0.3">
      <c r="AJ66" s="52">
        <f>AP18</f>
        <v>480.64689662000001</v>
      </c>
    </row>
    <row r="67" spans="11:36" x14ac:dyDescent="0.3">
      <c r="K67" s="1">
        <v>126.632104282</v>
      </c>
      <c r="P67" s="52">
        <f>AP18</f>
        <v>480.64689662000001</v>
      </c>
    </row>
    <row r="68" spans="11:36" x14ac:dyDescent="0.3">
      <c r="K68" s="51">
        <f>K67-K18</f>
        <v>0</v>
      </c>
      <c r="P68" s="51">
        <f>P67-P18</f>
        <v>0</v>
      </c>
      <c r="X68" s="45"/>
      <c r="AJ68" s="41">
        <f>AJ66-AJ18</f>
        <v>0</v>
      </c>
    </row>
    <row r="69" spans="11:36" x14ac:dyDescent="0.3">
      <c r="AC69" s="42"/>
      <c r="AE69" s="39"/>
      <c r="AG69" s="40"/>
      <c r="AI69" s="46"/>
    </row>
    <row r="70" spans="11:36" x14ac:dyDescent="0.3">
      <c r="K70" s="41"/>
    </row>
  </sheetData>
  <autoFilter ref="F1:F69" xr:uid="{91D4F88A-5F94-4938-A137-74F32CE2F492}"/>
  <mergeCells count="30">
    <mergeCell ref="A12:AK12"/>
    <mergeCell ref="A4:AK4"/>
    <mergeCell ref="A6:AK6"/>
    <mergeCell ref="A7:AK7"/>
    <mergeCell ref="A9:AK9"/>
    <mergeCell ref="A11:AK11"/>
    <mergeCell ref="A13:AJ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AK14:AK16"/>
    <mergeCell ref="K15:O15"/>
    <mergeCell ref="P15:T15"/>
    <mergeCell ref="U15:V15"/>
    <mergeCell ref="W15:X15"/>
    <mergeCell ref="Y15:Z15"/>
    <mergeCell ref="AC15:AD15"/>
    <mergeCell ref="AE15:AF15"/>
    <mergeCell ref="AG15:AH15"/>
    <mergeCell ref="AI15:AI16"/>
    <mergeCell ref="AJ15:AJ16"/>
    <mergeCell ref="U14:Z14"/>
    <mergeCell ref="AA14:AB15"/>
    <mergeCell ref="AC14:AJ14"/>
  </mergeCells>
  <phoneticPr fontId="35" type="noConversion"/>
  <pageMargins left="0.23622047244094491" right="0.23622047244094491" top="0.23622047244094491" bottom="0.23622047244094491" header="0.31496062992125984" footer="0.31496062992125984"/>
  <pageSetup paperSize="8" scale="40" firstPageNumber="2" fitToHeight="0" orientation="landscape" r:id="rId1"/>
  <rowBreaks count="1" manualBreakCount="1">
    <brk id="36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</vt:lpstr>
      <vt:lpstr>'2'!Заголовки_для_печати</vt:lpstr>
      <vt:lpstr>'2'!Область_печати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Сергеевна Коротких</dc:creator>
  <cp:lastModifiedBy>Орехова Ирина Васильевна</cp:lastModifiedBy>
  <dcterms:created xsi:type="dcterms:W3CDTF">2019-04-09T13:56:22Z</dcterms:created>
  <dcterms:modified xsi:type="dcterms:W3CDTF">2023-06-12T14:57:28Z</dcterms:modified>
</cp:coreProperties>
</file>